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30" windowWidth="19440" windowHeight="9270"/>
  </bookViews>
  <sheets>
    <sheet name="Suplement do prezentacji Q1'17" sheetId="2" r:id="rId1"/>
  </sheets>
  <calcPr calcId="145621"/>
</workbook>
</file>

<file path=xl/calcChain.xml><?xml version="1.0" encoding="utf-8"?>
<calcChain xmlns="http://schemas.openxmlformats.org/spreadsheetml/2006/main">
  <c r="A155" i="2" l="1"/>
  <c r="A157" i="2"/>
  <c r="A158" i="2"/>
  <c r="A159" i="2"/>
  <c r="A160" i="2"/>
  <c r="A161" i="2"/>
  <c r="A162" i="2"/>
  <c r="A163" i="2"/>
  <c r="A164" i="2"/>
  <c r="A150" i="2"/>
  <c r="A151" i="2"/>
  <c r="A152" i="2"/>
  <c r="A153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58" i="2"/>
  <c r="A59" i="2"/>
  <c r="A60" i="2"/>
  <c r="A61" i="2"/>
  <c r="A62" i="2"/>
  <c r="A63" i="2"/>
  <c r="A64" i="2"/>
  <c r="A65" i="2"/>
  <c r="A66" i="2"/>
  <c r="A40" i="2"/>
  <c r="A41" i="2"/>
  <c r="A42" i="2"/>
  <c r="A43" i="2"/>
  <c r="A44" i="2"/>
  <c r="A45" i="2"/>
  <c r="A46" i="2"/>
  <c r="A47" i="2"/>
  <c r="A48" i="2"/>
  <c r="A49" i="2"/>
  <c r="A50" i="2"/>
  <c r="A52" i="2"/>
  <c r="A53" i="2"/>
  <c r="A56" i="2"/>
  <c r="A57" i="2"/>
  <c r="A26" i="2"/>
  <c r="A27" i="2"/>
  <c r="A28" i="2"/>
  <c r="A29" i="2"/>
  <c r="A30" i="2"/>
  <c r="A31" i="2"/>
  <c r="A33" i="2"/>
  <c r="A34" i="2"/>
  <c r="A2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D156" i="2"/>
  <c r="C156" i="2"/>
  <c r="B156" i="2"/>
  <c r="A148" i="2"/>
  <c r="A147" i="2"/>
  <c r="A128" i="2"/>
  <c r="A127" i="2"/>
  <c r="A110" i="2"/>
  <c r="A109" i="2"/>
  <c r="A92" i="2"/>
  <c r="A91" i="2"/>
  <c r="A72" i="2"/>
  <c r="A71" i="2"/>
  <c r="A70" i="2"/>
  <c r="A39" i="2"/>
  <c r="A38" i="2"/>
  <c r="A37" i="2"/>
  <c r="A24" i="2"/>
  <c r="A23" i="2"/>
  <c r="D5" i="2"/>
  <c r="D39" i="2" s="1"/>
  <c r="C5" i="2"/>
  <c r="C25" i="2" s="1"/>
  <c r="C39" i="2" s="1"/>
  <c r="C57" i="2" s="1"/>
  <c r="B5" i="2"/>
  <c r="B25" i="2" s="1"/>
  <c r="B39" i="2" s="1"/>
  <c r="B57" i="2" s="1"/>
  <c r="A5" i="2"/>
  <c r="A4" i="2"/>
  <c r="A3" i="2"/>
  <c r="B72" i="2" l="1"/>
  <c r="B92" i="2" s="1"/>
  <c r="B110" i="2" s="1"/>
  <c r="B128" i="2" s="1"/>
  <c r="B149" i="2" s="1"/>
  <c r="D57" i="2"/>
  <c r="D72" i="2" s="1"/>
  <c r="D92" i="2" s="1"/>
  <c r="D110" i="2" s="1"/>
  <c r="D128" i="2" s="1"/>
  <c r="C72" i="2"/>
  <c r="C92" i="2" s="1"/>
  <c r="C110" i="2" s="1"/>
  <c r="C128" i="2" s="1"/>
  <c r="C149" i="2" s="1"/>
</calcChain>
</file>

<file path=xl/sharedStrings.xml><?xml version="1.0" encoding="utf-8"?>
<sst xmlns="http://schemas.openxmlformats.org/spreadsheetml/2006/main" count="335" uniqueCount="229">
  <si>
    <t xml:space="preserve">POLSKI </t>
  </si>
  <si>
    <t>ENGLISH</t>
  </si>
  <si>
    <t>Key financials</t>
  </si>
  <si>
    <t>Kluczowe dane finansowe</t>
  </si>
  <si>
    <t>Consolidated</t>
  </si>
  <si>
    <t>Dane skonsolidowane</t>
  </si>
  <si>
    <t>r/r</t>
  </si>
  <si>
    <t>[PLN m]</t>
  </si>
  <si>
    <t>[MSR, mln PLN]</t>
  </si>
  <si>
    <t>Y/Y</t>
  </si>
  <si>
    <t>Sales</t>
  </si>
  <si>
    <t>Przychody</t>
  </si>
  <si>
    <t>including LTC compensations*</t>
  </si>
  <si>
    <t xml:space="preserve">   w tym rekompensaty KDT*</t>
  </si>
  <si>
    <t>Recurring Sales</t>
  </si>
  <si>
    <t>EBITDA</t>
  </si>
  <si>
    <t>Recurring EBITDA**</t>
  </si>
  <si>
    <t>Powtarzalna EBITDA**</t>
  </si>
  <si>
    <t>EBIT</t>
  </si>
  <si>
    <t>Recurring EBIT**</t>
  </si>
  <si>
    <t>Powtarzalny EBIT**</t>
  </si>
  <si>
    <t>Net profit (loss) to equity</t>
  </si>
  <si>
    <t>Zysk (strata) netto dla akcjonariuszy</t>
  </si>
  <si>
    <t>Net profit (to equity) – ex. Impairments***</t>
  </si>
  <si>
    <t>Zysk netto dla akcjonariuszy – bez odpisu***</t>
  </si>
  <si>
    <t>CAPEX (incl. adj.)</t>
  </si>
  <si>
    <t>CAPEX (po korektach)</t>
  </si>
  <si>
    <t>Net cash from operating activities</t>
  </si>
  <si>
    <t>Przypływy pieniężne netto z dział. operacyjnej</t>
  </si>
  <si>
    <t>Net cash from investing activities</t>
  </si>
  <si>
    <t>Przypływy pieniężne netto z działaln. inwest.</t>
  </si>
  <si>
    <t>EBITDA margin</t>
  </si>
  <si>
    <t>Marża EBITDA</t>
  </si>
  <si>
    <t>Recurring EBITDA margin</t>
  </si>
  <si>
    <t>Powtarzalna marża EBITDA</t>
  </si>
  <si>
    <t>Net Working Capital („core”)****</t>
  </si>
  <si>
    <t>Majątek obrotowy netto („core”)****</t>
  </si>
  <si>
    <t>0,70</t>
  </si>
  <si>
    <t>0,32</t>
  </si>
  <si>
    <t>Net Debt/LTM EBITDA</t>
  </si>
  <si>
    <t>Dług netto/12 mies. EBITDA</t>
  </si>
  <si>
    <t xml:space="preserve">One-off items </t>
  </si>
  <si>
    <t xml:space="preserve">Zdarzenia jednorazowe </t>
  </si>
  <si>
    <t>Computation of recurring EBITDA and recurring EBIT</t>
  </si>
  <si>
    <t>Do wyliczenia wyników powtarzalnych:</t>
  </si>
  <si>
    <t>[mln PLN]</t>
  </si>
  <si>
    <t>LTC compensations</t>
  </si>
  <si>
    <t>Przychody z rekompensat KDT</t>
  </si>
  <si>
    <t>LTC adjustment (court verdicts)</t>
  </si>
  <si>
    <t>Sprawy sądowe KDT</t>
  </si>
  <si>
    <t>Voluntary Leave Program</t>
  </si>
  <si>
    <t>Program Dobrowolnych Odejść</t>
  </si>
  <si>
    <t>One-off items  – EBITDA level</t>
  </si>
  <si>
    <t>Zdarzenia jednorazowe – poziom EBITDA</t>
  </si>
  <si>
    <t xml:space="preserve">   Fixed assets impairments (pre-tax)</t>
  </si>
  <si>
    <t xml:space="preserve">   Odpisy aktywów trwałych (brutto)</t>
  </si>
  <si>
    <t>One-off items  – EBIT level</t>
  </si>
  <si>
    <t>Zdarzenia jednorazowe – poziom EBIT</t>
  </si>
  <si>
    <t xml:space="preserve">Computation of net profit ex. fixed assets impairments </t>
  </si>
  <si>
    <t>Do wyniku netto skorygowanego o odpisy:</t>
  </si>
  <si>
    <t xml:space="preserve">   Fixed assets impairments (after-tax)</t>
  </si>
  <si>
    <t xml:space="preserve">  Odpisy aktywów trwałych (netto)</t>
  </si>
  <si>
    <t>Key operating data</t>
  </si>
  <si>
    <t>Kluczowe dane operacyjne</t>
  </si>
  <si>
    <t>Net electricity generation by sources</t>
  </si>
  <si>
    <t>Produkcja energii netto według źródeł</t>
  </si>
  <si>
    <t>[TWh]</t>
  </si>
  <si>
    <t>Lignite-fired power plants</t>
  </si>
  <si>
    <t>Elektrownie opalane węglem brunatnym</t>
  </si>
  <si>
    <t>Hard coal-fired power plants</t>
  </si>
  <si>
    <t>Elektrownie opalane węglem kamiennym</t>
  </si>
  <si>
    <t>Coal-fired CHPs</t>
  </si>
  <si>
    <t>Elektrociepłownie opalane węglem</t>
  </si>
  <si>
    <t>Gas-fired CHPs</t>
  </si>
  <si>
    <t>Elektrociepłownie opalane gazem</t>
  </si>
  <si>
    <t>Biomass-fired CHPs</t>
  </si>
  <si>
    <t>Elektrociepłownie opalane biomasą</t>
  </si>
  <si>
    <t>Pumped-storage</t>
  </si>
  <si>
    <t>El. szczytowo-pompowe</t>
  </si>
  <si>
    <t>Hydro</t>
  </si>
  <si>
    <t>Elektrownie wodne</t>
  </si>
  <si>
    <t>Wind</t>
  </si>
  <si>
    <t>Elektrownie wiatrowe</t>
  </si>
  <si>
    <t>TOTAL</t>
  </si>
  <si>
    <t>SUMA</t>
  </si>
  <si>
    <t>Renewable generation</t>
  </si>
  <si>
    <t>Produkcja z OZE</t>
  </si>
  <si>
    <t>incl. biomass co-combustion</t>
  </si>
  <si>
    <t>Capital expenditures</t>
  </si>
  <si>
    <t>Nakłady inwestycyjne</t>
  </si>
  <si>
    <t>Segment (PLN m)</t>
  </si>
  <si>
    <t>Conventional Generation</t>
  </si>
  <si>
    <t>Energetyka Konwencjonalna</t>
  </si>
  <si>
    <t>Distribution, including:</t>
  </si>
  <si>
    <t>Dystrybucja, w tym:</t>
  </si>
  <si>
    <t>New clients connection</t>
  </si>
  <si>
    <t>Distribution grid</t>
  </si>
  <si>
    <t>Renewables, including:</t>
  </si>
  <si>
    <t>Energetyka Odnawialna, w tym:</t>
  </si>
  <si>
    <t>Modernization and replacement</t>
  </si>
  <si>
    <t>Supply and other</t>
  </si>
  <si>
    <t>Obrót i pozostałe</t>
  </si>
  <si>
    <t>TOTAL (incl. adjustments)</t>
  </si>
  <si>
    <t>Segmental revenues and costs</t>
  </si>
  <si>
    <t>Przychody i koszty segmentu</t>
  </si>
  <si>
    <t xml:space="preserve">Conventional Generation </t>
  </si>
  <si>
    <t>Sales, including</t>
  </si>
  <si>
    <t>Przychody ze sprzedaży, w tym:</t>
  </si>
  <si>
    <t>Sale of electricity</t>
  </si>
  <si>
    <t>Przychody ze sprzedaży energii elektrycznej</t>
  </si>
  <si>
    <t>Rekompensaty z tytułu rozwiązania KDT</t>
  </si>
  <si>
    <t>Sale of heat</t>
  </si>
  <si>
    <t>Przychody ze sprzedaży ciepła</t>
  </si>
  <si>
    <t>Sale of certificates of origin</t>
  </si>
  <si>
    <t>Cost by kind, including</t>
  </si>
  <si>
    <t>Koszty rodzajowe, w tym:</t>
  </si>
  <si>
    <t>D&amp;A</t>
  </si>
  <si>
    <t>Amortyzacja</t>
  </si>
  <si>
    <t>Materials</t>
  </si>
  <si>
    <t>Zużycie materiałów</t>
  </si>
  <si>
    <t>Energy</t>
  </si>
  <si>
    <t>Zużycie energii</t>
  </si>
  <si>
    <t>External services</t>
  </si>
  <si>
    <t>Usługi obce</t>
  </si>
  <si>
    <t>Taxes and charges</t>
  </si>
  <si>
    <t>Podatki i opłaty</t>
  </si>
  <si>
    <t>Personnel expenses</t>
  </si>
  <si>
    <t>Koszty osobowe</t>
  </si>
  <si>
    <t>Other cost</t>
  </si>
  <si>
    <t>Pozostałe koszty</t>
  </si>
  <si>
    <t>Cost of products sold</t>
  </si>
  <si>
    <t>Koszt wytworzenia sprzedanych produktów</t>
  </si>
  <si>
    <t>Cost of goods sold</t>
  </si>
  <si>
    <t>Koszt własny sprzedaży</t>
  </si>
  <si>
    <t xml:space="preserve">Renewables </t>
  </si>
  <si>
    <t>Energetyka Odnawialna</t>
  </si>
  <si>
    <t xml:space="preserve">Materials </t>
  </si>
  <si>
    <t>n.a.</t>
  </si>
  <si>
    <t xml:space="preserve">Distribution </t>
  </si>
  <si>
    <t>Dystrybucja</t>
  </si>
  <si>
    <t>Revenues from distribution services</t>
  </si>
  <si>
    <t>Przychody ze sprzedaży usług dystrybucyjnych</t>
  </si>
  <si>
    <t>Other revenues from core activities</t>
  </si>
  <si>
    <t>Pozostałe przychody z podstawowej działaln.</t>
  </si>
  <si>
    <t xml:space="preserve">Supply </t>
  </si>
  <si>
    <t>Obrót</t>
  </si>
  <si>
    <t>Sale of CO2</t>
  </si>
  <si>
    <t>Przychody ze sprzedaży uprawnień CO2</t>
  </si>
  <si>
    <t>Cash from operations, investments and net debt</t>
  </si>
  <si>
    <t>Gotówka z operacji, inwestycje i zadłużenie netto</t>
  </si>
  <si>
    <t>Consolidated Cash Flows</t>
  </si>
  <si>
    <t>Skonsolidowane przepływy pieniężne</t>
  </si>
  <si>
    <t>Operating CF</t>
  </si>
  <si>
    <t>Operacyjne</t>
  </si>
  <si>
    <t>Investing CF</t>
  </si>
  <si>
    <t>Financial CF</t>
  </si>
  <si>
    <t>Finansowe</t>
  </si>
  <si>
    <t>Change of cash and equivalents</t>
  </si>
  <si>
    <t>Consolidated Balance Sheet</t>
  </si>
  <si>
    <t>Cash and equivalents</t>
  </si>
  <si>
    <t>Środki pieniężne i ewkiwalenty</t>
  </si>
  <si>
    <t xml:space="preserve">Short term deposits </t>
  </si>
  <si>
    <t xml:space="preserve">Lokaty i depozyty krótkoterminowe </t>
  </si>
  <si>
    <t>Restricted cash</t>
  </si>
  <si>
    <t>Środki o ograniczonej możliwości dysponowania (korekta)</t>
  </si>
  <si>
    <t>Disposable cash of PGE Group</t>
  </si>
  <si>
    <t>Środki pieniężne w dyspozycji Grupy PGE</t>
  </si>
  <si>
    <t>Short term financial debt</t>
  </si>
  <si>
    <t>Krótkoterminowe zadłużenie finansowe</t>
  </si>
  <si>
    <t>Long term financial debt</t>
  </si>
  <si>
    <t>Długoterminowe zadłużenie finansowe</t>
  </si>
  <si>
    <t>Total financial debt</t>
  </si>
  <si>
    <t>Łącznie zadłużenie finansowe (brutto)</t>
  </si>
  <si>
    <t>Zadłużenie netto*</t>
  </si>
  <si>
    <r>
      <t xml:space="preserve">ZMIEŃ WERSJĘ JĘZYKOWĄ / CHOOSE LANGUAGE </t>
    </r>
    <r>
      <rPr>
        <b/>
        <sz val="14"/>
        <color theme="1"/>
        <rFont val="Times New Roman"/>
        <family val="1"/>
        <charset val="238"/>
      </rPr>
      <t>→</t>
    </r>
  </si>
  <si>
    <t>I kw. 2017</t>
  </si>
  <si>
    <t>Q1 2017</t>
  </si>
  <si>
    <t>I kw. 2016</t>
  </si>
  <si>
    <t>Q1 2016</t>
  </si>
  <si>
    <t>Powtarzalne przychody</t>
  </si>
  <si>
    <t>8 p.p.</t>
  </si>
  <si>
    <t>11 p.p.</t>
  </si>
  <si>
    <t>0,53</t>
  </si>
  <si>
    <t>10,57</t>
  </si>
  <si>
    <t>8,50</t>
  </si>
  <si>
    <t>2,51</t>
  </si>
  <si>
    <t>2,74</t>
  </si>
  <si>
    <t>0,38</t>
  </si>
  <si>
    <t>0,39</t>
  </si>
  <si>
    <t>0,95</t>
  </si>
  <si>
    <t>0,80</t>
  </si>
  <si>
    <t>0,05</t>
  </si>
  <si>
    <t>0,12</t>
  </si>
  <si>
    <t>0,10</t>
  </si>
  <si>
    <t>0,18</t>
  </si>
  <si>
    <t>0,13</t>
  </si>
  <si>
    <t>0,30</t>
  </si>
  <si>
    <t>15,00</t>
  </si>
  <si>
    <t>13,16</t>
  </si>
  <si>
    <t>0,64</t>
  </si>
  <si>
    <t xml:space="preserve">  w tym współspalanie biomasy</t>
  </si>
  <si>
    <t>0,04</t>
  </si>
  <si>
    <t>0,09</t>
  </si>
  <si>
    <t>Sprzedaż do odbiorców finalnych</t>
  </si>
  <si>
    <t>10,06</t>
  </si>
  <si>
    <t>10,71</t>
  </si>
  <si>
    <t>8,96</t>
  </si>
  <si>
    <t>8,64</t>
  </si>
  <si>
    <t>Distribution</t>
  </si>
  <si>
    <t>Sales to final off-takers</t>
  </si>
  <si>
    <t xml:space="preserve">    Przyłączenie nowych odbiorców</t>
  </si>
  <si>
    <t xml:space="preserve">    Linie dystrybucyjne</t>
  </si>
  <si>
    <t xml:space="preserve">    Modernizacje i odtworzenie</t>
  </si>
  <si>
    <t>Grupa Kapitałowa PGE (w tym korekty konsolidacyjne)</t>
  </si>
  <si>
    <t>Przychody ze sprzedaży świadectw pochodzenia energii</t>
  </si>
  <si>
    <t>Segment [mln PLN]</t>
  </si>
  <si>
    <t xml:space="preserve">Koszt wytworzenia sprzedanych produktów </t>
  </si>
  <si>
    <t>Inwestycyjne</t>
  </si>
  <si>
    <t>Zmiana środków pieniężnych i ich ekwiwalentów</t>
  </si>
  <si>
    <t>I kw. 17 BZ</t>
  </si>
  <si>
    <t>I kw. 17 BO</t>
  </si>
  <si>
    <t>∆ I kw. 17</t>
  </si>
  <si>
    <t>Q1’17 EOP</t>
  </si>
  <si>
    <t>Q1’17 BOP</t>
  </si>
  <si>
    <t>∆ Q1’17</t>
  </si>
  <si>
    <t>Net debt*</t>
  </si>
  <si>
    <t>Dane z bilansu skonsolidowanego</t>
  </si>
  <si>
    <t xml:space="preserve"> [mln PLN]</t>
  </si>
  <si>
    <t>[IFRS, PLN 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</si>
</sst>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EF7F00"/>
      <name val="Calibri"/>
      <family val="2"/>
      <charset val="238"/>
    </font>
    <font>
      <sz val="12"/>
      <name val="Arial"/>
      <family val="2"/>
      <charset val="238"/>
    </font>
    <font>
      <b/>
      <sz val="12"/>
      <color rgb="FFFFFFFF"/>
      <name val="Calibri"/>
      <family val="2"/>
      <charset val="238"/>
    </font>
    <font>
      <sz val="12"/>
      <color rgb="FF092D74"/>
      <name val="Calibri"/>
      <family val="2"/>
      <charset val="238"/>
    </font>
    <font>
      <sz val="12"/>
      <color rgb="FF00B050"/>
      <name val="Calibri"/>
      <family val="2"/>
      <charset val="238"/>
    </font>
    <font>
      <sz val="12"/>
      <color rgb="FFE60007"/>
      <name val="Calibri"/>
      <family val="2"/>
      <charset val="238"/>
    </font>
    <font>
      <sz val="12"/>
      <color rgb="FFEF7F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92D74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8"/>
      <color rgb="FF092D74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8"/>
      <color rgb="FF092D74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8"/>
      <color theme="0" tint="-0.499984740745262"/>
      <name val="Calibri"/>
      <family val="2"/>
      <charset val="238"/>
      <scheme val="minor"/>
    </font>
    <font>
      <sz val="18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theme="0" tint="-0.499984740745262"/>
      <name val="Arial"/>
      <family val="2"/>
      <charset val="238"/>
    </font>
    <font>
      <b/>
      <sz val="16"/>
      <color theme="0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0" tint="-0.499984740745262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8"/>
      <name val="Arial"/>
    </font>
    <font>
      <sz val="12"/>
      <color rgb="FF092D74"/>
      <name val="Calibri"/>
    </font>
    <font>
      <sz val="12"/>
      <color rgb="FFE60007"/>
      <name val="Calibri"/>
    </font>
    <font>
      <sz val="12"/>
      <color rgb="FF00B050"/>
      <name val="Calibri"/>
    </font>
    <font>
      <sz val="12"/>
      <color rgb="FFFF0000"/>
      <name val="Calibri"/>
    </font>
    <font>
      <b/>
      <sz val="16"/>
      <color rgb="FFEF7F00"/>
      <name val="Calibri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11"/>
      <color rgb="FF092D74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E60007"/>
      <name val="Calibri"/>
      <family val="2"/>
      <charset val="238"/>
    </font>
    <font>
      <b/>
      <sz val="12"/>
      <color rgb="FFE26B0A"/>
      <name val="Calibri"/>
      <family val="2"/>
      <charset val="238"/>
    </font>
    <font>
      <sz val="12"/>
      <color rgb="FF1F497D"/>
      <name val="Calibri"/>
      <family val="2"/>
      <charset val="238"/>
    </font>
    <font>
      <b/>
      <sz val="12"/>
      <color rgb="FF1F497D"/>
      <name val="Calibri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92D74"/>
      <name val="Calibri"/>
      <family val="2"/>
      <charset val="238"/>
    </font>
    <font>
      <b/>
      <sz val="11"/>
      <color rgb="FFE60007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b/>
      <sz val="11"/>
      <color rgb="FF00B05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92D7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 indent="1" readingOrder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readingOrder="1"/>
    </xf>
    <xf numFmtId="3" fontId="5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left" vertical="center" wrapText="1" inden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left" vertical="center" wrapText="1" indent="1" readingOrder="1"/>
    </xf>
    <xf numFmtId="0" fontId="5" fillId="0" borderId="0" xfId="0" applyFont="1" applyBorder="1" applyAlignment="1">
      <alignment horizontal="center" vertical="center" wrapText="1" readingOrder="1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left" vertical="center" wrapText="1" indent="1" readingOrder="1"/>
    </xf>
    <xf numFmtId="0" fontId="10" fillId="0" borderId="0" xfId="0" applyFont="1" applyBorder="1" applyAlignment="1">
      <alignment horizontal="center" vertical="center" wrapText="1" readingOrder="1"/>
    </xf>
    <xf numFmtId="3" fontId="10" fillId="0" borderId="0" xfId="0" applyNumberFormat="1" applyFont="1" applyBorder="1" applyAlignment="1">
      <alignment horizontal="center" vertical="center" wrapText="1" readingOrder="1"/>
    </xf>
    <xf numFmtId="3" fontId="10" fillId="0" borderId="0" xfId="0" applyNumberFormat="1" applyFont="1" applyFill="1" applyBorder="1" applyAlignment="1">
      <alignment horizontal="center" vertical="center" wrapText="1" readingOrder="1"/>
    </xf>
    <xf numFmtId="3" fontId="5" fillId="0" borderId="0" xfId="0" applyNumberFormat="1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left" vertical="center" indent="1"/>
    </xf>
    <xf numFmtId="9" fontId="6" fillId="0" borderId="0" xfId="0" applyNumberFormat="1" applyFont="1" applyBorder="1" applyAlignment="1">
      <alignment horizontal="center" vertical="center" wrapText="1" readingOrder="1"/>
    </xf>
    <xf numFmtId="9" fontId="7" fillId="0" borderId="0" xfId="0" applyNumberFormat="1" applyFont="1" applyBorder="1" applyAlignment="1">
      <alignment horizontal="center" vertical="center" wrapText="1" readingOrder="1"/>
    </xf>
    <xf numFmtId="9" fontId="11" fillId="0" borderId="0" xfId="0" applyNumberFormat="1" applyFont="1" applyBorder="1" applyAlignment="1">
      <alignment horizontal="center" vertical="center" wrapText="1" readingOrder="1"/>
    </xf>
    <xf numFmtId="9" fontId="5" fillId="0" borderId="0" xfId="0" applyNumberFormat="1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left" vertical="center" wrapText="1" inden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1" fillId="0" borderId="0" xfId="0" applyFont="1" applyBorder="1" applyAlignment="1"/>
    <xf numFmtId="0" fontId="0" fillId="0" borderId="0" xfId="0" applyBorder="1"/>
    <xf numFmtId="0" fontId="1" fillId="0" borderId="0" xfId="0" applyFont="1" applyAlignment="1">
      <alignment horizontal="left" indent="1"/>
    </xf>
    <xf numFmtId="0" fontId="12" fillId="0" borderId="0" xfId="0" applyFont="1" applyBorder="1" applyAlignment="1">
      <alignment horizontal="left" vertical="center" wrapText="1" indent="1" readingOrder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 indent="1"/>
    </xf>
    <xf numFmtId="0" fontId="14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 readingOrder="1"/>
    </xf>
    <xf numFmtId="3" fontId="18" fillId="0" borderId="0" xfId="0" applyNumberFormat="1" applyFont="1" applyFill="1" applyBorder="1" applyAlignment="1">
      <alignment horizontal="center" vertical="center" wrapText="1" readingOrder="1"/>
    </xf>
    <xf numFmtId="3" fontId="19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horizontal="center" vertical="center" wrapText="1"/>
    </xf>
    <xf numFmtId="9" fontId="19" fillId="0" borderId="0" xfId="0" applyNumberFormat="1" applyFont="1" applyFill="1" applyBorder="1" applyAlignment="1">
      <alignment horizontal="center" vertical="center" wrapText="1" readingOrder="1"/>
    </xf>
    <xf numFmtId="9" fontId="18" fillId="0" borderId="0" xfId="0" applyNumberFormat="1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 readingOrder="1"/>
    </xf>
    <xf numFmtId="0" fontId="18" fillId="0" borderId="0" xfId="0" applyFont="1" applyFill="1" applyBorder="1" applyAlignment="1">
      <alignment horizontal="left" vertical="center" wrapText="1" readingOrder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readingOrder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4" fillId="2" borderId="0" xfId="0" applyFont="1" applyFill="1" applyBorder="1" applyAlignment="1">
      <alignment horizontal="left" vertical="center" wrapText="1" indent="1" readingOrder="1"/>
    </xf>
    <xf numFmtId="0" fontId="23" fillId="3" borderId="1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Alignment="1"/>
    <xf numFmtId="0" fontId="22" fillId="4" borderId="0" xfId="0" applyFont="1" applyFill="1"/>
    <xf numFmtId="0" fontId="23" fillId="4" borderId="0" xfId="0" applyFont="1" applyFill="1" applyAlignment="1">
      <alignment horizontal="left" vertical="center" indent="1"/>
    </xf>
    <xf numFmtId="0" fontId="27" fillId="0" borderId="0" xfId="0" applyFont="1" applyAlignment="1">
      <alignment horizontal="left" vertical="center" wrapText="1" indent="1" readingOrder="1"/>
    </xf>
    <xf numFmtId="3" fontId="27" fillId="0" borderId="0" xfId="0" applyNumberFormat="1" applyFont="1" applyAlignment="1">
      <alignment horizontal="center" vertical="center" wrapText="1" readingOrder="1"/>
    </xf>
    <xf numFmtId="9" fontId="28" fillId="0" borderId="0" xfId="0" applyNumberFormat="1" applyFont="1" applyAlignment="1">
      <alignment horizontal="center" vertical="center" wrapText="1" readingOrder="1"/>
    </xf>
    <xf numFmtId="9" fontId="29" fillId="0" borderId="0" xfId="0" applyNumberFormat="1" applyFont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9" fontId="30" fillId="0" borderId="0" xfId="0" applyNumberFormat="1" applyFont="1" applyAlignment="1">
      <alignment horizontal="center" vertical="center" wrapText="1" readingOrder="1"/>
    </xf>
    <xf numFmtId="9" fontId="27" fillId="0" borderId="0" xfId="0" applyNumberFormat="1" applyFont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1"/>
    </xf>
    <xf numFmtId="0" fontId="27" fillId="0" borderId="0" xfId="0" applyFont="1" applyBorder="1" applyAlignment="1">
      <alignment horizontal="left" vertical="center" wrapText="1" indent="1" readingOrder="1"/>
    </xf>
    <xf numFmtId="3" fontId="27" fillId="0" borderId="0" xfId="0" applyNumberFormat="1" applyFont="1" applyBorder="1" applyAlignment="1">
      <alignment horizontal="center" vertical="center" wrapText="1" readingOrder="1"/>
    </xf>
    <xf numFmtId="0" fontId="26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 readingOrder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 indent="1" readingOrder="1"/>
    </xf>
    <xf numFmtId="3" fontId="27" fillId="0" borderId="0" xfId="0" applyNumberFormat="1" applyFont="1" applyFill="1" applyBorder="1" applyAlignment="1">
      <alignment horizontal="center" vertical="center" wrapText="1" readingOrder="1"/>
    </xf>
    <xf numFmtId="9" fontId="2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 readingOrder="1"/>
    </xf>
    <xf numFmtId="0" fontId="31" fillId="0" borderId="0" xfId="0" applyFont="1" applyBorder="1" applyAlignment="1">
      <alignment horizontal="left" wrapText="1" readingOrder="1"/>
    </xf>
    <xf numFmtId="0" fontId="1" fillId="0" borderId="0" xfId="0" applyFont="1" applyBorder="1" applyAlignment="1">
      <alignment vertical="center" readingOrder="1"/>
    </xf>
    <xf numFmtId="0" fontId="0" fillId="0" borderId="0" xfId="0" applyBorder="1" applyAlignment="1">
      <alignment vertical="center" readingOrder="1"/>
    </xf>
    <xf numFmtId="0" fontId="15" fillId="0" borderId="0" xfId="0" applyFont="1" applyFill="1" applyBorder="1" applyAlignment="1">
      <alignment horizontal="center" vertical="center" readingOrder="1"/>
    </xf>
    <xf numFmtId="0" fontId="10" fillId="0" borderId="0" xfId="0" applyFont="1" applyAlignment="1">
      <alignment horizontal="left" vertical="center" wrapText="1" indent="1" readingOrder="1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 indent="1" readingOrder="1"/>
    </xf>
    <xf numFmtId="0" fontId="10" fillId="0" borderId="0" xfId="0" applyFont="1" applyBorder="1" applyAlignment="1">
      <alignment horizontal="center" wrapText="1" readingOrder="1"/>
    </xf>
    <xf numFmtId="9" fontId="7" fillId="0" borderId="0" xfId="0" applyNumberFormat="1" applyFont="1" applyBorder="1" applyAlignment="1">
      <alignment horizontal="center" wrapText="1" readingOrder="1"/>
    </xf>
    <xf numFmtId="9" fontId="6" fillId="0" borderId="0" xfId="0" applyNumberFormat="1" applyFont="1" applyBorder="1" applyAlignment="1">
      <alignment horizontal="center" wrapText="1" readingOrder="1"/>
    </xf>
    <xf numFmtId="0" fontId="10" fillId="0" borderId="7" xfId="0" applyFont="1" applyBorder="1" applyAlignment="1">
      <alignment horizontal="left" vertical="center" wrapText="1" indent="1" readingOrder="1"/>
    </xf>
    <xf numFmtId="0" fontId="10" fillId="0" borderId="7" xfId="0" applyFont="1" applyBorder="1" applyAlignment="1">
      <alignment horizontal="center" vertical="center" wrapText="1" readingOrder="1"/>
    </xf>
    <xf numFmtId="9" fontId="6" fillId="0" borderId="7" xfId="0" applyNumberFormat="1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left" vertical="center" wrapText="1" indent="1" readingOrder="1"/>
    </xf>
    <xf numFmtId="0" fontId="5" fillId="0" borderId="7" xfId="0" applyFont="1" applyBorder="1" applyAlignment="1">
      <alignment horizontal="center" vertical="center" wrapText="1" readingOrder="1"/>
    </xf>
    <xf numFmtId="3" fontId="34" fillId="0" borderId="0" xfId="0" applyNumberFormat="1" applyFont="1" applyBorder="1" applyAlignment="1">
      <alignment horizontal="center" wrapText="1" readingOrder="1"/>
    </xf>
    <xf numFmtId="9" fontId="35" fillId="0" borderId="0" xfId="0" applyNumberFormat="1" applyFont="1" applyBorder="1" applyAlignment="1">
      <alignment horizontal="center" wrapText="1" readingOrder="1"/>
    </xf>
    <xf numFmtId="0" fontId="34" fillId="0" borderId="0" xfId="0" applyFont="1" applyBorder="1" applyAlignment="1">
      <alignment horizontal="center" wrapText="1" readingOrder="1"/>
    </xf>
    <xf numFmtId="9" fontId="36" fillId="0" borderId="0" xfId="0" applyNumberFormat="1" applyFont="1" applyBorder="1" applyAlignment="1">
      <alignment horizontal="center" wrapText="1" readingOrder="1"/>
    </xf>
    <xf numFmtId="0" fontId="34" fillId="0" borderId="7" xfId="0" applyFont="1" applyBorder="1" applyAlignment="1">
      <alignment horizontal="center" wrapText="1" readingOrder="1"/>
    </xf>
    <xf numFmtId="9" fontId="36" fillId="0" borderId="7" xfId="0" applyNumberFormat="1" applyFont="1" applyBorder="1" applyAlignment="1">
      <alignment horizontal="center" wrapText="1" readingOrder="1"/>
    </xf>
    <xf numFmtId="9" fontId="35" fillId="0" borderId="7" xfId="0" applyNumberFormat="1" applyFont="1" applyBorder="1" applyAlignment="1">
      <alignment horizontal="center" wrapText="1" readingOrder="1"/>
    </xf>
    <xf numFmtId="9" fontId="7" fillId="0" borderId="7" xfId="0" applyNumberFormat="1" applyFont="1" applyBorder="1" applyAlignment="1">
      <alignment horizontal="center" vertical="center" wrapText="1" readingOrder="1"/>
    </xf>
    <xf numFmtId="9" fontId="11" fillId="0" borderId="7" xfId="0" applyNumberFormat="1" applyFont="1" applyBorder="1" applyAlignment="1">
      <alignment horizontal="center" vertical="center" wrapText="1" readingOrder="1"/>
    </xf>
    <xf numFmtId="9" fontId="5" fillId="0" borderId="7" xfId="0" applyNumberFormat="1" applyFont="1" applyBorder="1" applyAlignment="1">
      <alignment horizontal="center" vertical="center" wrapText="1" readingOrder="1"/>
    </xf>
    <xf numFmtId="3" fontId="37" fillId="0" borderId="0" xfId="0" applyNumberFormat="1" applyFont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38" fillId="0" borderId="0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39" fillId="0" borderId="0" xfId="0" applyFont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left" vertical="center" wrapText="1" indent="1" readingOrder="1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horizontal="left" vertical="center" readingOrder="1"/>
    </xf>
    <xf numFmtId="0" fontId="4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 indent="1" readingOrder="1"/>
    </xf>
    <xf numFmtId="0" fontId="18" fillId="0" borderId="0" xfId="0" applyFont="1" applyFill="1" applyBorder="1" applyAlignment="1">
      <alignment horizontal="left" wrapText="1" indent="1" readingOrder="1"/>
    </xf>
    <xf numFmtId="3" fontId="42" fillId="0" borderId="0" xfId="0" applyNumberFormat="1" applyFont="1" applyBorder="1" applyAlignment="1">
      <alignment horizontal="center" wrapText="1" readingOrder="1"/>
    </xf>
    <xf numFmtId="9" fontId="43" fillId="0" borderId="0" xfId="0" applyNumberFormat="1" applyFont="1" applyBorder="1" applyAlignment="1">
      <alignment horizontal="center" wrapText="1" readingOrder="1"/>
    </xf>
    <xf numFmtId="0" fontId="44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9" fontId="46" fillId="0" borderId="0" xfId="0" applyNumberFormat="1" applyFont="1" applyBorder="1" applyAlignment="1">
      <alignment horizontal="center" wrapText="1" readingOrder="1"/>
    </xf>
    <xf numFmtId="0" fontId="5" fillId="0" borderId="0" xfId="0" applyFont="1" applyBorder="1" applyAlignment="1">
      <alignment horizontal="left" vertical="center" wrapText="1" indent="2" readingOrder="1"/>
    </xf>
    <xf numFmtId="0" fontId="0" fillId="0" borderId="0" xfId="0" applyFont="1" applyBorder="1" applyAlignment="1">
      <alignment vertical="center"/>
    </xf>
    <xf numFmtId="3" fontId="38" fillId="0" borderId="9" xfId="0" applyNumberFormat="1" applyFont="1" applyBorder="1" applyAlignment="1">
      <alignment horizontal="center" vertical="center" wrapText="1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5"/>
  <sheetViews>
    <sheetView tabSelected="1" zoomScale="70" zoomScaleNormal="70" workbookViewId="0">
      <pane ySplit="1" topLeftCell="A2" activePane="bottomLeft" state="frozen"/>
      <selection pane="bottomLeft" activeCell="D169" sqref="D169"/>
    </sheetView>
  </sheetViews>
  <sheetFormatPr defaultRowHeight="15.75" outlineLevelCol="1" x14ac:dyDescent="0.25"/>
  <cols>
    <col min="1" max="1" width="74.7109375" style="43" customWidth="1"/>
    <col min="2" max="4" width="15.7109375" style="2" customWidth="1"/>
    <col min="5" max="11" width="10.7109375" style="3" customWidth="1"/>
    <col min="15" max="15" width="78.42578125" style="67" hidden="1" customWidth="1" outlineLevel="1"/>
    <col min="16" max="16" width="57.85546875" style="67" hidden="1" customWidth="1" outlineLevel="1"/>
    <col min="17" max="20" width="20.28515625" style="52" hidden="1" customWidth="1" outlineLevel="1"/>
    <col min="21" max="21" width="8.85546875" hidden="1" customWidth="1" outlineLevel="1"/>
    <col min="22" max="22" width="8.85546875" collapsed="1"/>
  </cols>
  <sheetData>
    <row r="1" spans="1:20" s="72" customFormat="1" ht="22.9" customHeight="1" x14ac:dyDescent="0.3">
      <c r="A1" s="73" t="s">
        <v>174</v>
      </c>
      <c r="B1" s="69" t="s">
        <v>0</v>
      </c>
      <c r="C1" s="70"/>
      <c r="D1" s="70"/>
      <c r="E1" s="71"/>
      <c r="F1" s="71"/>
      <c r="G1" s="71"/>
      <c r="H1" s="71"/>
      <c r="I1" s="71"/>
      <c r="J1" s="71"/>
      <c r="K1" s="71"/>
      <c r="O1" s="126"/>
      <c r="P1" s="126"/>
      <c r="Q1" s="127"/>
      <c r="R1" s="127"/>
      <c r="S1" s="127"/>
      <c r="T1" s="127"/>
    </row>
    <row r="2" spans="1:20" ht="15.6" x14ac:dyDescent="0.3">
      <c r="A2" s="5"/>
      <c r="B2" s="6"/>
      <c r="C2" s="6"/>
      <c r="D2" s="6"/>
      <c r="O2" s="67" t="s">
        <v>1</v>
      </c>
      <c r="P2" s="67" t="s">
        <v>0</v>
      </c>
    </row>
    <row r="3" spans="1:20" s="48" customFormat="1" ht="22.15" customHeight="1" x14ac:dyDescent="0.3">
      <c r="A3" s="49" t="str">
        <f t="shared" ref="A3:A21" si="0">IF(B$1="ENGLISH",O3,P3)</f>
        <v>Kluczowe dane finansowe</v>
      </c>
      <c r="B3" s="45"/>
      <c r="C3" s="45"/>
      <c r="D3" s="45"/>
      <c r="O3" s="66" t="s">
        <v>2</v>
      </c>
      <c r="P3" s="66" t="s">
        <v>3</v>
      </c>
      <c r="Q3" s="59"/>
      <c r="R3" s="59"/>
      <c r="S3" s="59"/>
      <c r="T3" s="59"/>
    </row>
    <row r="4" spans="1:20" s="9" customFormat="1" ht="22.15" customHeight="1" x14ac:dyDescent="0.3">
      <c r="A4" s="10" t="str">
        <f t="shared" si="0"/>
        <v>Dane skonsolidowane</v>
      </c>
      <c r="B4" s="11"/>
      <c r="C4" s="11"/>
      <c r="D4" s="11"/>
      <c r="E4" s="8"/>
      <c r="F4" s="8"/>
      <c r="G4" s="8"/>
      <c r="H4" s="8"/>
      <c r="I4" s="8"/>
      <c r="J4" s="8"/>
      <c r="K4" s="8"/>
      <c r="O4" s="61" t="s">
        <v>4</v>
      </c>
      <c r="P4" s="61" t="s">
        <v>5</v>
      </c>
      <c r="Q4" s="53" t="s">
        <v>175</v>
      </c>
      <c r="R4" s="53" t="s">
        <v>177</v>
      </c>
      <c r="S4" s="53" t="s">
        <v>6</v>
      </c>
      <c r="T4" s="52"/>
    </row>
    <row r="5" spans="1:20" s="9" customFormat="1" ht="22.15" customHeight="1" x14ac:dyDescent="0.3">
      <c r="A5" s="68" t="str">
        <f t="shared" si="0"/>
        <v>[MSR, mln PLN]</v>
      </c>
      <c r="B5" s="18" t="str">
        <f>IF($B$1="ENGLISH",Q5,Q4)</f>
        <v>I kw. 2017</v>
      </c>
      <c r="C5" s="18" t="str">
        <f>IF($B$1="ENGLISH",R5,R4)</f>
        <v>I kw. 2016</v>
      </c>
      <c r="D5" s="18" t="str">
        <f>IF($B$1="ENGLISH",S5,S4)</f>
        <v>r/r</v>
      </c>
      <c r="E5" s="8"/>
      <c r="F5" s="8"/>
      <c r="G5" s="8"/>
      <c r="H5" s="8"/>
      <c r="I5" s="8"/>
      <c r="J5" s="8"/>
      <c r="K5" s="8"/>
      <c r="O5" s="61" t="s">
        <v>228</v>
      </c>
      <c r="P5" s="61" t="s">
        <v>8</v>
      </c>
      <c r="Q5" s="53" t="s">
        <v>176</v>
      </c>
      <c r="R5" s="53" t="s">
        <v>178</v>
      </c>
      <c r="S5" s="53" t="s">
        <v>9</v>
      </c>
      <c r="T5" s="52"/>
    </row>
    <row r="6" spans="1:20" s="90" customFormat="1" ht="22.15" customHeight="1" x14ac:dyDescent="0.3">
      <c r="A6" s="87" t="str">
        <f t="shared" si="0"/>
        <v>Przychody</v>
      </c>
      <c r="B6" s="88">
        <v>5741</v>
      </c>
      <c r="C6" s="88">
        <v>7133</v>
      </c>
      <c r="D6" s="89">
        <v>-0.2</v>
      </c>
      <c r="E6" s="22"/>
      <c r="F6" s="22"/>
      <c r="G6" s="22"/>
      <c r="H6" s="22"/>
      <c r="I6" s="22"/>
      <c r="J6" s="22"/>
      <c r="K6" s="22"/>
      <c r="O6" s="60" t="s">
        <v>10</v>
      </c>
      <c r="P6" s="125" t="s">
        <v>11</v>
      </c>
      <c r="Q6" s="55"/>
      <c r="R6" s="55"/>
      <c r="S6" s="57"/>
      <c r="T6" s="52"/>
    </row>
    <row r="7" spans="1:20" s="90" customFormat="1" ht="22.15" customHeight="1" x14ac:dyDescent="0.3">
      <c r="A7" s="87" t="str">
        <f t="shared" si="0"/>
        <v xml:space="preserve">   w tym rekompensaty KDT*</v>
      </c>
      <c r="B7" s="91">
        <v>0</v>
      </c>
      <c r="C7" s="91">
        <v>130</v>
      </c>
      <c r="D7" s="89">
        <v>-1</v>
      </c>
      <c r="E7" s="22"/>
      <c r="F7" s="22"/>
      <c r="G7" s="22"/>
      <c r="H7" s="22"/>
      <c r="I7" s="22"/>
      <c r="J7" s="22"/>
      <c r="K7" s="22"/>
      <c r="O7" s="60" t="s">
        <v>12</v>
      </c>
      <c r="P7" s="125" t="s">
        <v>13</v>
      </c>
      <c r="Q7" s="51"/>
      <c r="R7" s="51"/>
      <c r="S7" s="57"/>
      <c r="T7" s="52"/>
    </row>
    <row r="8" spans="1:20" s="9" customFormat="1" ht="22.15" customHeight="1" x14ac:dyDescent="0.3">
      <c r="A8" s="74" t="str">
        <f t="shared" si="0"/>
        <v>Powtarzalne przychody</v>
      </c>
      <c r="B8" s="75">
        <v>5741</v>
      </c>
      <c r="C8" s="75">
        <v>7003</v>
      </c>
      <c r="D8" s="76">
        <v>-0.18</v>
      </c>
      <c r="E8" s="8"/>
      <c r="F8" s="8"/>
      <c r="G8" s="8"/>
      <c r="H8" s="8"/>
      <c r="I8" s="8"/>
      <c r="J8" s="8"/>
      <c r="K8" s="8"/>
      <c r="O8" s="60" t="s">
        <v>14</v>
      </c>
      <c r="P8" s="125" t="s">
        <v>179</v>
      </c>
      <c r="Q8" s="55"/>
      <c r="R8" s="55"/>
      <c r="S8" s="57"/>
      <c r="T8" s="52"/>
    </row>
    <row r="9" spans="1:20" s="9" customFormat="1" ht="22.15" customHeight="1" x14ac:dyDescent="0.3">
      <c r="A9" s="74" t="str">
        <f t="shared" si="0"/>
        <v>EBITDA</v>
      </c>
      <c r="B9" s="75">
        <v>1948</v>
      </c>
      <c r="C9" s="75">
        <v>1822</v>
      </c>
      <c r="D9" s="77">
        <v>7.0000000000000007E-2</v>
      </c>
      <c r="E9" s="8"/>
      <c r="F9" s="8"/>
      <c r="G9" s="8"/>
      <c r="H9" s="8"/>
      <c r="I9" s="8"/>
      <c r="J9" s="8"/>
      <c r="K9" s="8"/>
      <c r="O9" s="60" t="s">
        <v>15</v>
      </c>
      <c r="P9" s="125" t="s">
        <v>15</v>
      </c>
      <c r="Q9" s="55"/>
      <c r="R9" s="55"/>
      <c r="S9" s="57"/>
      <c r="T9" s="52"/>
    </row>
    <row r="10" spans="1:20" s="9" customFormat="1" ht="22.15" customHeight="1" x14ac:dyDescent="0.3">
      <c r="A10" s="74" t="str">
        <f t="shared" si="0"/>
        <v>Powtarzalna EBITDA**</v>
      </c>
      <c r="B10" s="75">
        <v>1880</v>
      </c>
      <c r="C10" s="75">
        <v>1563</v>
      </c>
      <c r="D10" s="77">
        <v>0.2</v>
      </c>
      <c r="E10" s="8"/>
      <c r="F10" s="8"/>
      <c r="G10" s="8"/>
      <c r="H10" s="8"/>
      <c r="I10" s="8"/>
      <c r="J10" s="8"/>
      <c r="K10" s="8"/>
      <c r="O10" s="60" t="s">
        <v>16</v>
      </c>
      <c r="P10" s="125" t="s">
        <v>17</v>
      </c>
      <c r="Q10" s="55"/>
      <c r="R10" s="55"/>
      <c r="S10" s="57"/>
      <c r="T10" s="52"/>
    </row>
    <row r="11" spans="1:20" s="9" customFormat="1" ht="22.15" customHeight="1" x14ac:dyDescent="0.3">
      <c r="A11" s="74" t="str">
        <f t="shared" si="0"/>
        <v>EBIT</v>
      </c>
      <c r="B11" s="75">
        <v>1201</v>
      </c>
      <c r="C11" s="75">
        <v>1123</v>
      </c>
      <c r="D11" s="77">
        <v>7.0000000000000007E-2</v>
      </c>
      <c r="E11" s="8"/>
      <c r="F11" s="8"/>
      <c r="G11" s="8"/>
      <c r="H11" s="8"/>
      <c r="I11" s="8"/>
      <c r="J11" s="8"/>
      <c r="K11" s="8"/>
      <c r="O11" s="60" t="s">
        <v>18</v>
      </c>
      <c r="P11" s="125" t="s">
        <v>18</v>
      </c>
      <c r="Q11" s="55"/>
      <c r="R11" s="55"/>
      <c r="S11" s="57"/>
      <c r="T11" s="52"/>
    </row>
    <row r="12" spans="1:20" s="9" customFormat="1" ht="22.15" customHeight="1" x14ac:dyDescent="0.3">
      <c r="A12" s="74" t="str">
        <f t="shared" si="0"/>
        <v>Powtarzalny EBIT**</v>
      </c>
      <c r="B12" s="75">
        <v>1140</v>
      </c>
      <c r="C12" s="78">
        <v>873</v>
      </c>
      <c r="D12" s="77">
        <v>0.31</v>
      </c>
      <c r="E12" s="8"/>
      <c r="F12" s="8"/>
      <c r="G12" s="8"/>
      <c r="H12" s="8"/>
      <c r="I12" s="8"/>
      <c r="J12" s="8"/>
      <c r="K12" s="8"/>
      <c r="O12" s="60" t="s">
        <v>19</v>
      </c>
      <c r="P12" s="125" t="s">
        <v>20</v>
      </c>
      <c r="Q12" s="51"/>
      <c r="R12" s="55"/>
      <c r="S12" s="57"/>
      <c r="T12" s="52"/>
    </row>
    <row r="13" spans="1:20" s="9" customFormat="1" ht="22.15" customHeight="1" x14ac:dyDescent="0.3">
      <c r="A13" s="74" t="str">
        <f t="shared" si="0"/>
        <v>Zysk (strata) netto dla akcjonariuszy</v>
      </c>
      <c r="B13" s="78">
        <v>964</v>
      </c>
      <c r="C13" s="78">
        <v>870</v>
      </c>
      <c r="D13" s="77">
        <v>0.11</v>
      </c>
      <c r="E13" s="8"/>
      <c r="F13" s="8"/>
      <c r="G13" s="8"/>
      <c r="H13" s="8"/>
      <c r="I13" s="8"/>
      <c r="J13" s="8"/>
      <c r="K13" s="8"/>
      <c r="O13" s="60" t="s">
        <v>21</v>
      </c>
      <c r="P13" s="125" t="s">
        <v>22</v>
      </c>
      <c r="Q13" s="55"/>
      <c r="R13" s="51"/>
      <c r="S13" s="57"/>
      <c r="T13" s="52"/>
    </row>
    <row r="14" spans="1:20" s="9" customFormat="1" ht="22.15" customHeight="1" x14ac:dyDescent="0.25">
      <c r="A14" s="74" t="str">
        <f t="shared" si="0"/>
        <v>Zysk netto dla akcjonariuszy – bez odpisu***</v>
      </c>
      <c r="B14" s="78">
        <v>970</v>
      </c>
      <c r="C14" s="78">
        <v>877</v>
      </c>
      <c r="D14" s="77">
        <v>0.11</v>
      </c>
      <c r="E14" s="8"/>
      <c r="F14" s="8"/>
      <c r="G14" s="8"/>
      <c r="H14" s="8"/>
      <c r="I14" s="8"/>
      <c r="J14" s="8"/>
      <c r="K14" s="8"/>
      <c r="O14" s="60" t="s">
        <v>23</v>
      </c>
      <c r="P14" s="125" t="s">
        <v>24</v>
      </c>
      <c r="Q14" s="55"/>
      <c r="R14" s="55"/>
      <c r="S14" s="57"/>
      <c r="T14" s="52"/>
    </row>
    <row r="15" spans="1:20" s="9" customFormat="1" ht="22.15" customHeight="1" x14ac:dyDescent="0.3">
      <c r="A15" s="74" t="str">
        <f t="shared" si="0"/>
        <v>CAPEX (po korektach)</v>
      </c>
      <c r="B15" s="75">
        <v>1088</v>
      </c>
      <c r="C15" s="75">
        <v>1841</v>
      </c>
      <c r="D15" s="79">
        <v>-0.41</v>
      </c>
      <c r="E15" s="8"/>
      <c r="F15" s="8"/>
      <c r="G15" s="8"/>
      <c r="H15" s="8"/>
      <c r="I15" s="8"/>
      <c r="J15" s="8"/>
      <c r="K15" s="8"/>
      <c r="O15" s="60" t="s">
        <v>25</v>
      </c>
      <c r="P15" s="125" t="s">
        <v>26</v>
      </c>
      <c r="Q15" s="55"/>
      <c r="R15" s="55"/>
      <c r="S15" s="57"/>
      <c r="T15" s="52"/>
    </row>
    <row r="16" spans="1:20" s="9" customFormat="1" ht="22.15" customHeight="1" x14ac:dyDescent="0.25">
      <c r="A16" s="74" t="str">
        <f t="shared" si="0"/>
        <v>Przypływy pieniężne netto z dział. operacyjnej</v>
      </c>
      <c r="B16" s="75">
        <v>1637</v>
      </c>
      <c r="C16" s="75">
        <v>1068</v>
      </c>
      <c r="D16" s="77">
        <v>0.53</v>
      </c>
      <c r="E16" s="8"/>
      <c r="F16" s="8"/>
      <c r="G16" s="8"/>
      <c r="H16" s="8"/>
      <c r="I16" s="8"/>
      <c r="J16" s="8"/>
      <c r="K16" s="8"/>
      <c r="O16" s="60" t="s">
        <v>27</v>
      </c>
      <c r="P16" s="125" t="s">
        <v>28</v>
      </c>
      <c r="Q16" s="55"/>
      <c r="R16" s="55"/>
      <c r="S16" s="57"/>
      <c r="T16" s="52"/>
    </row>
    <row r="17" spans="1:20" s="9" customFormat="1" ht="22.15" customHeight="1" x14ac:dyDescent="0.25">
      <c r="A17" s="74" t="str">
        <f t="shared" si="0"/>
        <v>Przypływy pieniężne netto z działaln. inwest.</v>
      </c>
      <c r="B17" s="78">
        <v>425</v>
      </c>
      <c r="C17" s="75">
        <v>-2522</v>
      </c>
      <c r="D17" s="78" t="s">
        <v>137</v>
      </c>
      <c r="E17" s="8"/>
      <c r="F17" s="8"/>
      <c r="G17" s="8"/>
      <c r="H17" s="8"/>
      <c r="I17" s="8"/>
      <c r="J17" s="8"/>
      <c r="K17" s="8"/>
      <c r="O17" s="60" t="s">
        <v>29</v>
      </c>
      <c r="P17" s="125" t="s">
        <v>30</v>
      </c>
      <c r="Q17" s="55"/>
      <c r="R17" s="55"/>
      <c r="S17" s="57"/>
      <c r="T17" s="52"/>
    </row>
    <row r="18" spans="1:20" s="9" customFormat="1" ht="22.15" customHeight="1" x14ac:dyDescent="0.25">
      <c r="A18" s="74" t="str">
        <f t="shared" si="0"/>
        <v>Marża EBITDA</v>
      </c>
      <c r="B18" s="80">
        <v>0.34</v>
      </c>
      <c r="C18" s="80">
        <v>0.26</v>
      </c>
      <c r="D18" s="81" t="s">
        <v>180</v>
      </c>
      <c r="E18" s="8"/>
      <c r="F18" s="8"/>
      <c r="G18" s="8"/>
      <c r="H18" s="8"/>
      <c r="I18" s="8"/>
      <c r="J18" s="8"/>
      <c r="K18" s="8"/>
      <c r="O18" s="60" t="s">
        <v>31</v>
      </c>
      <c r="P18" s="125" t="s">
        <v>32</v>
      </c>
      <c r="Q18" s="57"/>
      <c r="R18" s="57"/>
      <c r="S18" s="51"/>
      <c r="T18" s="52"/>
    </row>
    <row r="19" spans="1:20" s="9" customFormat="1" ht="22.15" customHeight="1" x14ac:dyDescent="0.25">
      <c r="A19" s="74" t="str">
        <f t="shared" si="0"/>
        <v>Powtarzalna marża EBITDA</v>
      </c>
      <c r="B19" s="80">
        <v>0.33</v>
      </c>
      <c r="C19" s="80">
        <v>0.22</v>
      </c>
      <c r="D19" s="81" t="s">
        <v>181</v>
      </c>
      <c r="E19" s="8"/>
      <c r="F19" s="8"/>
      <c r="G19" s="8"/>
      <c r="H19" s="8"/>
      <c r="I19" s="8"/>
      <c r="J19" s="8"/>
      <c r="K19" s="8"/>
      <c r="O19" s="60" t="s">
        <v>33</v>
      </c>
      <c r="P19" s="125" t="s">
        <v>34</v>
      </c>
      <c r="Q19" s="57"/>
      <c r="R19" s="57"/>
      <c r="S19" s="51"/>
      <c r="T19" s="52"/>
    </row>
    <row r="20" spans="1:20" s="9" customFormat="1" ht="22.15" customHeight="1" x14ac:dyDescent="0.25">
      <c r="A20" s="82" t="str">
        <f t="shared" si="0"/>
        <v>Majątek obrotowy netto („core”)****</v>
      </c>
      <c r="B20" s="83">
        <v>3332</v>
      </c>
      <c r="C20" s="83">
        <v>3770</v>
      </c>
      <c r="D20" s="84"/>
      <c r="E20" s="8"/>
      <c r="F20" s="8"/>
      <c r="G20" s="8"/>
      <c r="H20" s="8"/>
      <c r="I20" s="8"/>
      <c r="J20" s="8"/>
      <c r="K20" s="8"/>
      <c r="O20" s="60" t="s">
        <v>35</v>
      </c>
      <c r="P20" s="125" t="s">
        <v>36</v>
      </c>
      <c r="Q20" s="56"/>
      <c r="R20" s="56"/>
      <c r="S20" s="56"/>
      <c r="T20" s="52"/>
    </row>
    <row r="21" spans="1:20" s="9" customFormat="1" ht="22.15" customHeight="1" x14ac:dyDescent="0.25">
      <c r="A21" s="82" t="str">
        <f t="shared" si="0"/>
        <v>Dług netto/12 mies. EBITDA</v>
      </c>
      <c r="B21" s="85" t="s">
        <v>37</v>
      </c>
      <c r="C21" s="85" t="s">
        <v>182</v>
      </c>
      <c r="D21" s="86"/>
      <c r="E21" s="8"/>
      <c r="F21" s="8"/>
      <c r="G21" s="8"/>
      <c r="H21" s="8"/>
      <c r="I21" s="8"/>
      <c r="J21" s="8"/>
      <c r="K21" s="8"/>
      <c r="O21" s="60" t="s">
        <v>39</v>
      </c>
      <c r="P21" s="125" t="s">
        <v>40</v>
      </c>
      <c r="Q21" s="56"/>
      <c r="R21" s="56"/>
      <c r="S21" s="56"/>
      <c r="T21" s="52"/>
    </row>
    <row r="22" spans="1:20" s="9" customFormat="1" ht="22.15" customHeight="1" x14ac:dyDescent="0.3">
      <c r="A22" s="23"/>
      <c r="B22" s="23"/>
      <c r="C22" s="23"/>
      <c r="D22" s="86"/>
      <c r="E22" s="8"/>
      <c r="F22" s="8"/>
      <c r="G22" s="8"/>
      <c r="H22" s="8"/>
      <c r="I22" s="8"/>
      <c r="J22" s="8"/>
      <c r="K22" s="8"/>
      <c r="O22" s="65"/>
      <c r="P22" s="65"/>
      <c r="Q22" s="52"/>
      <c r="R22" s="52"/>
      <c r="S22" s="52"/>
      <c r="T22" s="52"/>
    </row>
    <row r="23" spans="1:20" s="48" customFormat="1" ht="22.15" customHeight="1" x14ac:dyDescent="0.3">
      <c r="A23" s="50" t="str">
        <f t="shared" ref="A23:A31" si="1">IF(B$1="ENGLISH",O23,P23)</f>
        <v xml:space="preserve">Zdarzenia jednorazowe </v>
      </c>
      <c r="B23" s="47"/>
      <c r="C23" s="47"/>
      <c r="D23" s="47"/>
      <c r="O23" s="66" t="s">
        <v>41</v>
      </c>
      <c r="P23" s="66" t="s">
        <v>42</v>
      </c>
      <c r="Q23" s="59"/>
      <c r="R23" s="59"/>
      <c r="S23" s="59"/>
      <c r="T23" s="59"/>
    </row>
    <row r="24" spans="1:20" s="9" customFormat="1" ht="22.15" customHeight="1" x14ac:dyDescent="0.35">
      <c r="A24" s="10" t="str">
        <f t="shared" si="1"/>
        <v>Do wyliczenia wyników powtarzalnych:</v>
      </c>
      <c r="B24" s="15"/>
      <c r="C24" s="16"/>
      <c r="D24" s="16"/>
      <c r="E24" s="8"/>
      <c r="F24" s="8"/>
      <c r="G24" s="8"/>
      <c r="H24" s="8"/>
      <c r="I24" s="8"/>
      <c r="J24" s="8"/>
      <c r="K24" s="8"/>
      <c r="O24" s="61" t="s">
        <v>43</v>
      </c>
      <c r="P24" s="128" t="s">
        <v>44</v>
      </c>
      <c r="Q24" s="53"/>
      <c r="R24" s="53"/>
      <c r="S24" s="129"/>
      <c r="T24" s="52"/>
    </row>
    <row r="25" spans="1:20" s="9" customFormat="1" ht="22.15" customHeight="1" x14ac:dyDescent="0.3">
      <c r="A25" s="17" t="str">
        <f t="shared" si="1"/>
        <v>[mln PLN]</v>
      </c>
      <c r="B25" s="18" t="str">
        <f>B5</f>
        <v>I kw. 2017</v>
      </c>
      <c r="C25" s="124" t="str">
        <f t="shared" ref="C25" si="2">C5</f>
        <v>I kw. 2016</v>
      </c>
      <c r="D25" s="40"/>
      <c r="E25" s="8"/>
      <c r="F25" s="8"/>
      <c r="G25" s="8"/>
      <c r="H25" s="8"/>
      <c r="I25" s="8"/>
      <c r="J25" s="8"/>
      <c r="K25" s="8"/>
      <c r="O25" s="61" t="s">
        <v>7</v>
      </c>
      <c r="P25" s="61" t="s">
        <v>45</v>
      </c>
      <c r="Q25" s="53"/>
      <c r="R25" s="53"/>
      <c r="S25" s="53"/>
      <c r="T25" s="52"/>
    </row>
    <row r="26" spans="1:20" s="23" customFormat="1" ht="22.15" customHeight="1" x14ac:dyDescent="0.3">
      <c r="A26" s="74" t="str">
        <f t="shared" si="1"/>
        <v>Przychody z rekompensat KDT</v>
      </c>
      <c r="B26" s="85">
        <v>0</v>
      </c>
      <c r="C26" s="85">
        <v>130</v>
      </c>
      <c r="D26" s="20"/>
      <c r="E26" s="21"/>
      <c r="F26" s="21"/>
      <c r="G26" s="21"/>
      <c r="H26" s="21"/>
      <c r="I26" s="21"/>
      <c r="J26" s="21"/>
      <c r="K26" s="21"/>
      <c r="O26" s="60" t="s">
        <v>46</v>
      </c>
      <c r="P26" s="60" t="s">
        <v>47</v>
      </c>
      <c r="Q26" s="51"/>
      <c r="R26" s="51"/>
      <c r="S26" s="51"/>
      <c r="T26" s="52"/>
    </row>
    <row r="27" spans="1:20" s="23" customFormat="1" ht="22.15" customHeight="1" x14ac:dyDescent="0.25">
      <c r="A27" s="74" t="str">
        <f t="shared" si="1"/>
        <v>Sprawy sądowe KDT</v>
      </c>
      <c r="B27" s="85">
        <v>75</v>
      </c>
      <c r="C27" s="85">
        <v>148</v>
      </c>
      <c r="D27" s="20"/>
      <c r="E27" s="21"/>
      <c r="F27" s="21"/>
      <c r="G27" s="21"/>
      <c r="H27" s="21"/>
      <c r="I27" s="21"/>
      <c r="J27" s="21"/>
      <c r="K27" s="21"/>
      <c r="O27" s="60" t="s">
        <v>48</v>
      </c>
      <c r="P27" s="60" t="s">
        <v>49</v>
      </c>
      <c r="Q27" s="51"/>
      <c r="R27" s="51"/>
      <c r="S27" s="51"/>
      <c r="T27" s="52"/>
    </row>
    <row r="28" spans="1:20" s="23" customFormat="1" ht="22.15" customHeight="1" x14ac:dyDescent="0.25">
      <c r="A28" s="74" t="str">
        <f t="shared" si="1"/>
        <v>Program Dobrowolnych Odejść</v>
      </c>
      <c r="B28" s="85">
        <v>-7</v>
      </c>
      <c r="C28" s="85">
        <v>-19</v>
      </c>
      <c r="D28" s="20"/>
      <c r="E28" s="21"/>
      <c r="F28" s="21"/>
      <c r="G28" s="21"/>
      <c r="H28" s="21"/>
      <c r="I28" s="21"/>
      <c r="J28" s="21"/>
      <c r="K28" s="21"/>
      <c r="O28" s="60" t="s">
        <v>50</v>
      </c>
      <c r="P28" s="60" t="s">
        <v>51</v>
      </c>
      <c r="Q28" s="51"/>
      <c r="R28" s="51"/>
      <c r="S28" s="51"/>
      <c r="T28" s="52"/>
    </row>
    <row r="29" spans="1:20" s="23" customFormat="1" ht="22.15" customHeight="1" x14ac:dyDescent="0.25">
      <c r="A29" s="96" t="str">
        <f t="shared" si="1"/>
        <v>Zdarzenia jednorazowe – poziom EBITDA</v>
      </c>
      <c r="B29" s="25">
        <v>68</v>
      </c>
      <c r="C29" s="25">
        <v>259</v>
      </c>
      <c r="D29" s="25"/>
      <c r="E29" s="21"/>
      <c r="F29" s="21"/>
      <c r="G29" s="21"/>
      <c r="H29" s="21"/>
      <c r="I29" s="21"/>
      <c r="J29" s="21"/>
      <c r="K29" s="21"/>
      <c r="O29" s="61" t="s">
        <v>52</v>
      </c>
      <c r="P29" s="60" t="s">
        <v>53</v>
      </c>
      <c r="Q29" s="51"/>
      <c r="R29" s="51"/>
      <c r="S29" s="51"/>
      <c r="T29" s="52"/>
    </row>
    <row r="30" spans="1:20" s="23" customFormat="1" ht="22.15" customHeight="1" x14ac:dyDescent="0.25">
      <c r="A30" s="74" t="str">
        <f t="shared" si="1"/>
        <v xml:space="preserve">   Odpisy aktywów trwałych (brutto)</v>
      </c>
      <c r="B30" s="85">
        <v>-7</v>
      </c>
      <c r="C30" s="85">
        <v>-9</v>
      </c>
      <c r="D30" s="20"/>
      <c r="E30" s="21"/>
      <c r="F30" s="21"/>
      <c r="G30" s="21"/>
      <c r="H30" s="21"/>
      <c r="I30" s="21"/>
      <c r="J30" s="21"/>
      <c r="K30" s="21"/>
      <c r="O30" s="60" t="s">
        <v>54</v>
      </c>
      <c r="P30" s="60" t="s">
        <v>55</v>
      </c>
      <c r="Q30" s="51"/>
      <c r="R30" s="51"/>
      <c r="S30" s="51"/>
      <c r="T30" s="52"/>
    </row>
    <row r="31" spans="1:20" s="23" customFormat="1" ht="22.15" customHeight="1" x14ac:dyDescent="0.25">
      <c r="A31" s="96" t="str">
        <f t="shared" si="1"/>
        <v>Zdarzenia jednorazowe – poziom EBIT</v>
      </c>
      <c r="B31" s="25">
        <v>61</v>
      </c>
      <c r="C31" s="25">
        <v>250</v>
      </c>
      <c r="D31" s="25"/>
      <c r="E31" s="21"/>
      <c r="F31" s="21"/>
      <c r="G31" s="21"/>
      <c r="H31" s="21"/>
      <c r="I31" s="21"/>
      <c r="J31" s="21"/>
      <c r="K31" s="21"/>
      <c r="O31" s="61" t="s">
        <v>56</v>
      </c>
      <c r="P31" s="60" t="s">
        <v>57</v>
      </c>
      <c r="Q31" s="51"/>
      <c r="R31" s="51"/>
      <c r="S31" s="51"/>
      <c r="T31" s="52"/>
    </row>
    <row r="32" spans="1:20" s="23" customFormat="1" ht="22.15" customHeight="1" x14ac:dyDescent="0.3">
      <c r="A32" s="96"/>
      <c r="B32" s="97"/>
      <c r="C32" s="97"/>
      <c r="D32" s="25"/>
      <c r="E32" s="21"/>
      <c r="F32" s="21"/>
      <c r="G32" s="21"/>
      <c r="H32" s="21"/>
      <c r="I32" s="21"/>
      <c r="J32" s="21"/>
      <c r="K32" s="21"/>
      <c r="O32" s="131"/>
      <c r="P32" s="61"/>
      <c r="Q32" s="53"/>
      <c r="R32" s="53"/>
      <c r="S32" s="53"/>
      <c r="T32" s="52"/>
    </row>
    <row r="33" spans="1:20" s="94" customFormat="1" ht="22.15" customHeight="1" x14ac:dyDescent="0.4">
      <c r="A33" s="10" t="str">
        <f>IF(B$1="ENGLISH",O33,P33)</f>
        <v>Do wyniku netto skorygowanego o odpisy:</v>
      </c>
      <c r="B33" s="92"/>
      <c r="C33" s="92"/>
      <c r="D33" s="20"/>
      <c r="E33" s="93"/>
      <c r="F33" s="93"/>
      <c r="G33" s="93"/>
      <c r="H33" s="93"/>
      <c r="I33" s="93"/>
      <c r="J33" s="93"/>
      <c r="K33" s="93"/>
      <c r="O33" s="64" t="s">
        <v>58</v>
      </c>
      <c r="P33" s="60" t="s">
        <v>59</v>
      </c>
      <c r="Q33" s="51"/>
      <c r="R33" s="51"/>
      <c r="S33" s="51"/>
      <c r="T33" s="95"/>
    </row>
    <row r="34" spans="1:20" s="23" customFormat="1" ht="22.15" customHeight="1" x14ac:dyDescent="0.25">
      <c r="A34" s="74" t="str">
        <f>IF(B$1="ENGLISH",O34,P34)</f>
        <v xml:space="preserve">  Odpisy aktywów trwałych (netto)</v>
      </c>
      <c r="B34" s="85">
        <v>-6</v>
      </c>
      <c r="C34" s="85">
        <v>-7</v>
      </c>
      <c r="D34" s="25"/>
      <c r="E34" s="21"/>
      <c r="F34" s="21"/>
      <c r="G34" s="21"/>
      <c r="H34" s="21"/>
      <c r="I34" s="21"/>
      <c r="J34" s="21"/>
      <c r="K34" s="21"/>
      <c r="O34" s="60" t="s">
        <v>60</v>
      </c>
      <c r="P34" s="61" t="s">
        <v>61</v>
      </c>
      <c r="Q34" s="53"/>
      <c r="R34" s="53"/>
      <c r="S34" s="53"/>
      <c r="T34" s="52"/>
    </row>
    <row r="35" spans="1:20" s="23" customFormat="1" ht="22.15" customHeight="1" x14ac:dyDescent="0.3">
      <c r="A35" s="29"/>
      <c r="B35" s="11"/>
      <c r="C35" s="11"/>
      <c r="D35" s="11"/>
      <c r="E35" s="21"/>
      <c r="F35" s="21"/>
      <c r="G35" s="21"/>
      <c r="H35" s="21"/>
      <c r="I35" s="21"/>
      <c r="J35" s="21"/>
      <c r="K35" s="21"/>
      <c r="O35" s="62"/>
      <c r="P35" s="63"/>
      <c r="Q35" s="56"/>
      <c r="R35" s="56"/>
      <c r="S35" s="56"/>
      <c r="T35" s="52"/>
    </row>
    <row r="36" spans="1:20" s="9" customFormat="1" ht="22.15" customHeight="1" x14ac:dyDescent="0.3">
      <c r="A36" s="32"/>
      <c r="B36" s="7"/>
      <c r="C36" s="7"/>
      <c r="D36" s="7"/>
      <c r="E36" s="8"/>
      <c r="F36" s="8"/>
      <c r="G36" s="8"/>
      <c r="H36" s="8"/>
      <c r="I36" s="8"/>
      <c r="J36" s="8"/>
      <c r="K36" s="8"/>
      <c r="O36" s="65"/>
      <c r="P36" s="65"/>
      <c r="Q36" s="52"/>
      <c r="R36" s="52"/>
      <c r="S36" s="52"/>
      <c r="T36" s="52"/>
    </row>
    <row r="37" spans="1:20" s="48" customFormat="1" ht="22.15" customHeight="1" x14ac:dyDescent="0.3">
      <c r="A37" s="49" t="str">
        <f t="shared" ref="A37:A50" si="3">IF(B$1="ENGLISH",O37,P37)</f>
        <v>Kluczowe dane operacyjne</v>
      </c>
      <c r="B37" s="45"/>
      <c r="C37" s="45"/>
      <c r="D37" s="45"/>
      <c r="O37" s="66" t="s">
        <v>62</v>
      </c>
      <c r="P37" s="66" t="s">
        <v>63</v>
      </c>
      <c r="Q37" s="59"/>
      <c r="R37" s="59"/>
      <c r="S37" s="59"/>
      <c r="T37" s="59"/>
    </row>
    <row r="38" spans="1:20" s="9" customFormat="1" ht="22.15" customHeight="1" x14ac:dyDescent="0.25">
      <c r="A38" s="10" t="str">
        <f t="shared" si="3"/>
        <v>Produkcja energii netto według źródeł</v>
      </c>
      <c r="B38" s="30"/>
      <c r="C38" s="30"/>
      <c r="D38" s="30"/>
      <c r="E38" s="21"/>
      <c r="F38" s="21"/>
      <c r="G38" s="21"/>
      <c r="H38" s="21"/>
      <c r="I38" s="21"/>
      <c r="J38" s="21"/>
      <c r="K38" s="21"/>
      <c r="O38" s="61" t="s">
        <v>64</v>
      </c>
      <c r="P38" s="130" t="s">
        <v>65</v>
      </c>
      <c r="Q38" s="53"/>
      <c r="R38" s="53"/>
      <c r="S38" s="53"/>
      <c r="T38" s="52"/>
    </row>
    <row r="39" spans="1:20" s="9" customFormat="1" ht="22.15" customHeight="1" x14ac:dyDescent="0.3">
      <c r="A39" s="17" t="str">
        <f t="shared" si="3"/>
        <v>[TWh]</v>
      </c>
      <c r="B39" s="18" t="str">
        <f>B25</f>
        <v>I kw. 2017</v>
      </c>
      <c r="C39" s="18" t="str">
        <f>C25</f>
        <v>I kw. 2016</v>
      </c>
      <c r="D39" s="18" t="str">
        <f>D5</f>
        <v>r/r</v>
      </c>
      <c r="E39" s="8"/>
      <c r="F39" s="8"/>
      <c r="G39" s="8"/>
      <c r="H39" s="8"/>
      <c r="I39" s="8"/>
      <c r="J39" s="8"/>
      <c r="K39" s="8"/>
      <c r="O39" s="61" t="s">
        <v>66</v>
      </c>
      <c r="P39" s="61" t="s">
        <v>66</v>
      </c>
      <c r="Q39" s="53"/>
      <c r="R39" s="53"/>
      <c r="S39" s="53"/>
      <c r="T39" s="52"/>
    </row>
    <row r="40" spans="1:20" s="23" customFormat="1" ht="22.15" customHeight="1" x14ac:dyDescent="0.25">
      <c r="A40" s="19" t="str">
        <f t="shared" si="3"/>
        <v>Elektrownie opalane węglem brunatnym</v>
      </c>
      <c r="B40" s="20" t="s">
        <v>183</v>
      </c>
      <c r="C40" s="20" t="s">
        <v>184</v>
      </c>
      <c r="D40" s="33">
        <v>0.24</v>
      </c>
      <c r="E40" s="21"/>
      <c r="F40" s="21"/>
      <c r="G40" s="21"/>
      <c r="H40" s="21"/>
      <c r="I40" s="21"/>
      <c r="J40" s="21"/>
      <c r="K40" s="21"/>
      <c r="O40" s="60" t="s">
        <v>67</v>
      </c>
      <c r="P40" s="125" t="s">
        <v>68</v>
      </c>
      <c r="Q40" s="51"/>
      <c r="R40" s="51"/>
      <c r="S40" s="57"/>
      <c r="T40" s="52"/>
    </row>
    <row r="41" spans="1:20" s="23" customFormat="1" ht="22.15" customHeight="1" x14ac:dyDescent="0.25">
      <c r="A41" s="19" t="str">
        <f t="shared" si="3"/>
        <v>Elektrownie opalane węglem kamiennym</v>
      </c>
      <c r="B41" s="20" t="s">
        <v>185</v>
      </c>
      <c r="C41" s="20" t="s">
        <v>186</v>
      </c>
      <c r="D41" s="34">
        <v>-0.08</v>
      </c>
      <c r="E41" s="21"/>
      <c r="F41" s="21"/>
      <c r="G41" s="21"/>
      <c r="H41" s="21"/>
      <c r="I41" s="21"/>
      <c r="J41" s="21"/>
      <c r="K41" s="21"/>
      <c r="O41" s="60" t="s">
        <v>69</v>
      </c>
      <c r="P41" s="125" t="s">
        <v>70</v>
      </c>
      <c r="Q41" s="51"/>
      <c r="R41" s="51"/>
      <c r="S41" s="57"/>
      <c r="T41" s="52"/>
    </row>
    <row r="42" spans="1:20" s="23" customFormat="1" ht="22.15" customHeight="1" x14ac:dyDescent="0.25">
      <c r="A42" s="19" t="str">
        <f t="shared" si="3"/>
        <v>Elektrociepłownie opalane węglem</v>
      </c>
      <c r="B42" s="20" t="s">
        <v>187</v>
      </c>
      <c r="C42" s="20" t="s">
        <v>188</v>
      </c>
      <c r="D42" s="34">
        <v>-0.03</v>
      </c>
      <c r="E42" s="21"/>
      <c r="F42" s="21"/>
      <c r="G42" s="21"/>
      <c r="H42" s="21"/>
      <c r="I42" s="21"/>
      <c r="J42" s="21"/>
      <c r="K42" s="21"/>
      <c r="O42" s="60" t="s">
        <v>71</v>
      </c>
      <c r="P42" s="125" t="s">
        <v>72</v>
      </c>
      <c r="Q42" s="51"/>
      <c r="R42" s="51"/>
      <c r="S42" s="57"/>
      <c r="T42" s="52"/>
    </row>
    <row r="43" spans="1:20" s="23" customFormat="1" ht="22.15" customHeight="1" x14ac:dyDescent="0.25">
      <c r="A43" s="19" t="str">
        <f t="shared" si="3"/>
        <v>Elektrociepłownie opalane gazem</v>
      </c>
      <c r="B43" s="20" t="s">
        <v>189</v>
      </c>
      <c r="C43" s="20" t="s">
        <v>190</v>
      </c>
      <c r="D43" s="33">
        <v>0.19</v>
      </c>
      <c r="E43" s="21"/>
      <c r="F43" s="21"/>
      <c r="G43" s="21"/>
      <c r="H43" s="21"/>
      <c r="I43" s="21"/>
      <c r="J43" s="21"/>
      <c r="K43" s="21"/>
      <c r="O43" s="60" t="s">
        <v>73</v>
      </c>
      <c r="P43" s="125" t="s">
        <v>74</v>
      </c>
      <c r="Q43" s="51"/>
      <c r="R43" s="51"/>
      <c r="S43" s="57"/>
      <c r="T43" s="52"/>
    </row>
    <row r="44" spans="1:20" s="23" customFormat="1" ht="22.15" customHeight="1" x14ac:dyDescent="0.25">
      <c r="A44" s="19" t="str">
        <f t="shared" si="3"/>
        <v>Elektrociepłownie opalane biomasą</v>
      </c>
      <c r="B44" s="20" t="s">
        <v>191</v>
      </c>
      <c r="C44" s="20" t="s">
        <v>192</v>
      </c>
      <c r="D44" s="34">
        <v>-0.57999999999999996</v>
      </c>
      <c r="E44" s="21"/>
      <c r="F44" s="21"/>
      <c r="G44" s="21"/>
      <c r="H44" s="21"/>
      <c r="I44" s="21"/>
      <c r="J44" s="21"/>
      <c r="K44" s="21"/>
      <c r="O44" s="60" t="s">
        <v>75</v>
      </c>
      <c r="P44" s="125" t="s">
        <v>76</v>
      </c>
      <c r="Q44" s="51"/>
      <c r="R44" s="51"/>
      <c r="S44" s="57"/>
      <c r="T44" s="52"/>
    </row>
    <row r="45" spans="1:20" s="23" customFormat="1" ht="22.15" customHeight="1" x14ac:dyDescent="0.25">
      <c r="A45" s="19" t="str">
        <f t="shared" si="3"/>
        <v>El. szczytowo-pompowe</v>
      </c>
      <c r="B45" s="20" t="s">
        <v>193</v>
      </c>
      <c r="C45" s="20" t="s">
        <v>194</v>
      </c>
      <c r="D45" s="34">
        <v>-0.44</v>
      </c>
      <c r="E45" s="21"/>
      <c r="F45" s="21"/>
      <c r="G45" s="21"/>
      <c r="H45" s="21"/>
      <c r="I45" s="21"/>
      <c r="J45" s="21"/>
      <c r="K45" s="21"/>
      <c r="O45" s="60" t="s">
        <v>77</v>
      </c>
      <c r="P45" s="125" t="s">
        <v>78</v>
      </c>
      <c r="Q45" s="51"/>
      <c r="R45" s="51"/>
      <c r="S45" s="57"/>
      <c r="T45" s="52"/>
    </row>
    <row r="46" spans="1:20" s="23" customFormat="1" ht="22.15" customHeight="1" x14ac:dyDescent="0.25">
      <c r="A46" s="19" t="str">
        <f t="shared" si="3"/>
        <v>Elektrownie wodne</v>
      </c>
      <c r="B46" s="20" t="s">
        <v>192</v>
      </c>
      <c r="C46" s="20" t="s">
        <v>195</v>
      </c>
      <c r="D46" s="34">
        <v>-0.08</v>
      </c>
      <c r="E46" s="21"/>
      <c r="F46" s="21"/>
      <c r="G46" s="21"/>
      <c r="H46" s="21"/>
      <c r="I46" s="21"/>
      <c r="J46" s="21"/>
      <c r="K46" s="21"/>
      <c r="O46" s="60" t="s">
        <v>79</v>
      </c>
      <c r="P46" s="125" t="s">
        <v>80</v>
      </c>
      <c r="Q46" s="51"/>
      <c r="R46" s="51"/>
      <c r="S46" s="57"/>
      <c r="T46" s="52"/>
    </row>
    <row r="47" spans="1:20" s="23" customFormat="1" ht="22.15" customHeight="1" x14ac:dyDescent="0.25">
      <c r="A47" s="19" t="str">
        <f t="shared" si="3"/>
        <v>Elektrownie wiatrowe</v>
      </c>
      <c r="B47" s="20" t="s">
        <v>38</v>
      </c>
      <c r="C47" s="20" t="s">
        <v>196</v>
      </c>
      <c r="D47" s="33">
        <v>7.0000000000000007E-2</v>
      </c>
      <c r="E47" s="21"/>
      <c r="F47" s="21"/>
      <c r="G47" s="21"/>
      <c r="H47" s="21"/>
      <c r="I47" s="21"/>
      <c r="J47" s="21"/>
      <c r="K47" s="21"/>
      <c r="O47" s="60" t="s">
        <v>81</v>
      </c>
      <c r="P47" s="125" t="s">
        <v>82</v>
      </c>
      <c r="Q47" s="51"/>
      <c r="R47" s="51"/>
      <c r="S47" s="57"/>
      <c r="T47" s="52"/>
    </row>
    <row r="48" spans="1:20" s="23" customFormat="1" ht="22.15" customHeight="1" x14ac:dyDescent="0.25">
      <c r="A48" s="103" t="str">
        <f t="shared" si="3"/>
        <v>SUMA</v>
      </c>
      <c r="B48" s="104" t="s">
        <v>197</v>
      </c>
      <c r="C48" s="104" t="s">
        <v>198</v>
      </c>
      <c r="D48" s="105">
        <v>0.14000000000000001</v>
      </c>
      <c r="E48" s="21"/>
      <c r="F48" s="21"/>
      <c r="G48" s="21"/>
      <c r="H48" s="21"/>
      <c r="I48" s="21"/>
      <c r="J48" s="21"/>
      <c r="K48" s="21"/>
      <c r="O48" s="61" t="s">
        <v>83</v>
      </c>
      <c r="P48" s="132" t="s">
        <v>84</v>
      </c>
      <c r="Q48" s="53"/>
      <c r="R48" s="53"/>
      <c r="S48" s="58"/>
      <c r="T48" s="52"/>
    </row>
    <row r="49" spans="1:20" s="23" customFormat="1" ht="22.15" customHeight="1" x14ac:dyDescent="0.25">
      <c r="A49" s="19" t="str">
        <f t="shared" si="3"/>
        <v>Produkcja z OZE</v>
      </c>
      <c r="B49" s="20" t="s">
        <v>182</v>
      </c>
      <c r="C49" s="20" t="s">
        <v>199</v>
      </c>
      <c r="D49" s="34">
        <v>-0.17</v>
      </c>
      <c r="E49" s="21"/>
      <c r="F49" s="21"/>
      <c r="G49" s="21"/>
      <c r="H49" s="21"/>
      <c r="I49" s="21"/>
      <c r="J49" s="21"/>
      <c r="K49" s="21"/>
      <c r="O49" s="60" t="s">
        <v>85</v>
      </c>
      <c r="P49" s="125" t="s">
        <v>86</v>
      </c>
      <c r="Q49" s="51"/>
      <c r="R49" s="51"/>
      <c r="S49" s="57"/>
      <c r="T49" s="52"/>
    </row>
    <row r="50" spans="1:20" s="23" customFormat="1" ht="22.15" customHeight="1" x14ac:dyDescent="0.25">
      <c r="A50" s="19" t="str">
        <f t="shared" si="3"/>
        <v xml:space="preserve">  w tym współspalanie biomasy</v>
      </c>
      <c r="B50" s="20" t="s">
        <v>201</v>
      </c>
      <c r="C50" s="20" t="s">
        <v>202</v>
      </c>
      <c r="D50" s="34">
        <v>-0.56000000000000005</v>
      </c>
      <c r="E50" s="21"/>
      <c r="F50" s="21"/>
      <c r="G50" s="21"/>
      <c r="H50" s="21"/>
      <c r="I50" s="21"/>
      <c r="J50" s="21"/>
      <c r="K50" s="21"/>
      <c r="O50" s="60" t="s">
        <v>87</v>
      </c>
      <c r="P50" s="125" t="s">
        <v>200</v>
      </c>
      <c r="Q50" s="51"/>
      <c r="R50" s="51"/>
      <c r="S50" s="57"/>
      <c r="T50" s="52"/>
    </row>
    <row r="51" spans="1:20" s="23" customFormat="1" ht="22.15" customHeight="1" x14ac:dyDescent="0.25">
      <c r="A51" s="60"/>
      <c r="B51" s="98"/>
      <c r="C51" s="98"/>
      <c r="D51" s="98"/>
      <c r="E51" s="21"/>
      <c r="F51" s="21"/>
      <c r="G51" s="21"/>
      <c r="H51" s="21"/>
      <c r="I51" s="21"/>
      <c r="J51" s="21"/>
      <c r="K51" s="21"/>
      <c r="O51" s="60"/>
      <c r="P51" s="60"/>
      <c r="Q51" s="51"/>
      <c r="R51" s="51"/>
      <c r="S51" s="57"/>
      <c r="T51" s="52"/>
    </row>
    <row r="52" spans="1:20" s="23" customFormat="1" ht="22.15" customHeight="1" x14ac:dyDescent="0.25">
      <c r="A52" s="99" t="str">
        <f>IF(B$1="ENGLISH",O52,P52)</f>
        <v>Sprzedaż do odbiorców finalnych</v>
      </c>
      <c r="B52" s="100" t="s">
        <v>204</v>
      </c>
      <c r="C52" s="100" t="s">
        <v>205</v>
      </c>
      <c r="D52" s="101">
        <v>-0.06</v>
      </c>
      <c r="E52" s="21"/>
      <c r="F52" s="21"/>
      <c r="G52" s="21"/>
      <c r="H52" s="21"/>
      <c r="I52" s="21"/>
      <c r="J52" s="21"/>
      <c r="K52" s="21"/>
      <c r="O52" s="133" t="s">
        <v>209</v>
      </c>
      <c r="P52" s="133" t="s">
        <v>203</v>
      </c>
      <c r="Q52" s="51"/>
      <c r="R52" s="51"/>
      <c r="S52" s="57"/>
      <c r="T52" s="52"/>
    </row>
    <row r="53" spans="1:20" s="23" customFormat="1" ht="22.15" customHeight="1" x14ac:dyDescent="0.25">
      <c r="A53" s="99" t="str">
        <f>IF(B$1="ENGLISH",O53,P53)</f>
        <v>Dystrybucja</v>
      </c>
      <c r="B53" s="100" t="s">
        <v>206</v>
      </c>
      <c r="C53" s="100" t="s">
        <v>207</v>
      </c>
      <c r="D53" s="102">
        <v>0.04</v>
      </c>
      <c r="E53" s="21"/>
      <c r="F53" s="21"/>
      <c r="G53" s="21"/>
      <c r="H53" s="21"/>
      <c r="I53" s="21"/>
      <c r="J53" s="21"/>
      <c r="K53" s="21"/>
      <c r="O53" s="133" t="s">
        <v>208</v>
      </c>
      <c r="P53" s="133" t="s">
        <v>139</v>
      </c>
      <c r="Q53" s="51"/>
      <c r="R53" s="51"/>
      <c r="S53" s="57"/>
      <c r="T53" s="52"/>
    </row>
    <row r="54" spans="1:20" s="23" customFormat="1" ht="22.15" customHeight="1" x14ac:dyDescent="0.25">
      <c r="A54" s="19"/>
      <c r="B54" s="20"/>
      <c r="C54" s="20"/>
      <c r="D54" s="34"/>
      <c r="E54" s="21"/>
      <c r="F54" s="21"/>
      <c r="G54" s="21"/>
      <c r="H54" s="21"/>
      <c r="I54" s="21"/>
      <c r="J54" s="21"/>
      <c r="K54" s="21"/>
      <c r="O54" s="60"/>
      <c r="P54" s="60"/>
      <c r="Q54" s="51"/>
      <c r="R54" s="51"/>
      <c r="S54" s="57"/>
      <c r="T54" s="52"/>
    </row>
    <row r="55" spans="1:20" s="23" customFormat="1" ht="22.15" customHeight="1" x14ac:dyDescent="0.25">
      <c r="A55" s="32"/>
      <c r="B55" s="7"/>
      <c r="C55" s="7"/>
      <c r="D55" s="7"/>
      <c r="E55" s="21"/>
      <c r="F55" s="21"/>
      <c r="G55" s="21"/>
      <c r="H55" s="21"/>
      <c r="I55" s="21"/>
      <c r="J55" s="21"/>
      <c r="K55" s="21"/>
      <c r="O55" s="65"/>
      <c r="P55" s="65"/>
      <c r="Q55" s="52"/>
      <c r="R55" s="52"/>
      <c r="S55" s="52"/>
      <c r="T55" s="52"/>
    </row>
    <row r="56" spans="1:20" s="46" customFormat="1" ht="22.15" customHeight="1" x14ac:dyDescent="0.25">
      <c r="A56" s="49" t="str">
        <f t="shared" ref="A56:A66" si="4">IF(B$1="ENGLISH",O56,P56)</f>
        <v>Nakłady inwestycyjne</v>
      </c>
      <c r="B56" s="45"/>
      <c r="C56" s="45"/>
      <c r="D56" s="45"/>
      <c r="O56" s="66" t="s">
        <v>88</v>
      </c>
      <c r="P56" s="66" t="s">
        <v>89</v>
      </c>
      <c r="Q56" s="59"/>
      <c r="R56" s="59"/>
      <c r="S56" s="59"/>
      <c r="T56" s="59"/>
    </row>
    <row r="57" spans="1:20" s="9" customFormat="1" ht="22.15" customHeight="1" x14ac:dyDescent="0.25">
      <c r="A57" s="17" t="str">
        <f t="shared" si="4"/>
        <v>Segment [mln PLN]</v>
      </c>
      <c r="B57" s="18" t="str">
        <f>B39</f>
        <v>I kw. 2017</v>
      </c>
      <c r="C57" s="18" t="str">
        <f>C39</f>
        <v>I kw. 2016</v>
      </c>
      <c r="D57" s="18" t="str">
        <f>D39</f>
        <v>r/r</v>
      </c>
      <c r="E57" s="8"/>
      <c r="F57" s="8"/>
      <c r="G57" s="8"/>
      <c r="H57" s="8"/>
      <c r="I57" s="8"/>
      <c r="J57" s="8"/>
      <c r="K57" s="8"/>
      <c r="O57" s="61" t="s">
        <v>90</v>
      </c>
      <c r="P57" s="61" t="s">
        <v>215</v>
      </c>
      <c r="Q57" s="53"/>
      <c r="R57" s="53"/>
      <c r="S57" s="53"/>
      <c r="T57" s="52"/>
    </row>
    <row r="58" spans="1:20" s="23" customFormat="1" ht="22.15" customHeight="1" x14ac:dyDescent="0.25">
      <c r="A58" s="19" t="str">
        <f t="shared" si="4"/>
        <v>Energetyka Konwencjonalna</v>
      </c>
      <c r="B58" s="20">
        <v>788</v>
      </c>
      <c r="C58" s="28">
        <v>1471</v>
      </c>
      <c r="D58" s="34">
        <v>-0.46</v>
      </c>
      <c r="E58" s="21"/>
      <c r="F58" s="21"/>
      <c r="G58" s="21"/>
      <c r="H58" s="21"/>
      <c r="I58" s="21"/>
      <c r="J58" s="21"/>
      <c r="K58" s="21"/>
      <c r="O58" s="60" t="s">
        <v>91</v>
      </c>
      <c r="P58" s="125" t="s">
        <v>92</v>
      </c>
      <c r="Q58" s="55"/>
      <c r="R58" s="55"/>
      <c r="S58" s="57"/>
      <c r="T58" s="52"/>
    </row>
    <row r="59" spans="1:20" s="23" customFormat="1" ht="22.15" customHeight="1" x14ac:dyDescent="0.25">
      <c r="A59" s="19" t="str">
        <f t="shared" si="4"/>
        <v>Dystrybucja, w tym:</v>
      </c>
      <c r="B59" s="20">
        <v>263</v>
      </c>
      <c r="C59" s="20">
        <v>287</v>
      </c>
      <c r="D59" s="34">
        <v>-0.08</v>
      </c>
      <c r="E59" s="21"/>
      <c r="F59" s="21"/>
      <c r="G59" s="21"/>
      <c r="H59" s="21"/>
      <c r="I59" s="21"/>
      <c r="J59" s="21"/>
      <c r="K59" s="21"/>
      <c r="O59" s="60" t="s">
        <v>93</v>
      </c>
      <c r="P59" s="125" t="s">
        <v>94</v>
      </c>
      <c r="Q59" s="51"/>
      <c r="R59" s="51"/>
      <c r="S59" s="57"/>
      <c r="T59" s="52"/>
    </row>
    <row r="60" spans="1:20" s="141" customFormat="1" ht="22.15" customHeight="1" x14ac:dyDescent="0.25">
      <c r="A60" s="140" t="str">
        <f t="shared" si="4"/>
        <v xml:space="preserve">    Przyłączenie nowych odbiorców</v>
      </c>
      <c r="B60" s="20">
        <v>91</v>
      </c>
      <c r="C60" s="20">
        <v>116</v>
      </c>
      <c r="D60" s="34">
        <v>-0.22</v>
      </c>
      <c r="E60" s="21"/>
      <c r="F60" s="21"/>
      <c r="G60" s="21"/>
      <c r="H60" s="21"/>
      <c r="I60" s="21"/>
      <c r="J60" s="21"/>
      <c r="K60" s="21"/>
      <c r="O60" s="60" t="s">
        <v>95</v>
      </c>
      <c r="P60" s="125" t="s">
        <v>210</v>
      </c>
      <c r="Q60" s="51"/>
      <c r="R60" s="51"/>
      <c r="S60" s="57"/>
      <c r="T60" s="52"/>
    </row>
    <row r="61" spans="1:20" s="141" customFormat="1" ht="22.15" customHeight="1" x14ac:dyDescent="0.25">
      <c r="A61" s="140" t="str">
        <f t="shared" si="4"/>
        <v xml:space="preserve">    Linie dystrybucyjne</v>
      </c>
      <c r="B61" s="20">
        <v>120</v>
      </c>
      <c r="C61" s="20">
        <v>118</v>
      </c>
      <c r="D61" s="33">
        <v>0.02</v>
      </c>
      <c r="E61" s="21"/>
      <c r="F61" s="21"/>
      <c r="G61" s="21"/>
      <c r="H61" s="21"/>
      <c r="I61" s="21"/>
      <c r="J61" s="21"/>
      <c r="K61" s="21"/>
      <c r="O61" s="60" t="s">
        <v>96</v>
      </c>
      <c r="P61" s="125" t="s">
        <v>211</v>
      </c>
      <c r="Q61" s="51"/>
      <c r="R61" s="51"/>
      <c r="S61" s="57"/>
      <c r="T61" s="52"/>
    </row>
    <row r="62" spans="1:20" s="141" customFormat="1" ht="22.15" customHeight="1" x14ac:dyDescent="0.25">
      <c r="A62" s="19" t="str">
        <f t="shared" si="4"/>
        <v>Energetyka Odnawialna, w tym:</v>
      </c>
      <c r="B62" s="20">
        <v>12</v>
      </c>
      <c r="C62" s="20">
        <v>76</v>
      </c>
      <c r="D62" s="34">
        <v>-0.84</v>
      </c>
      <c r="E62" s="21"/>
      <c r="F62" s="21"/>
      <c r="G62" s="21"/>
      <c r="H62" s="21"/>
      <c r="I62" s="21"/>
      <c r="J62" s="21"/>
      <c r="K62" s="21"/>
      <c r="O62" s="60" t="s">
        <v>97</v>
      </c>
      <c r="P62" s="125" t="s">
        <v>98</v>
      </c>
      <c r="Q62" s="51"/>
      <c r="R62" s="51"/>
      <c r="S62" s="57"/>
      <c r="T62" s="52"/>
    </row>
    <row r="63" spans="1:20" s="141" customFormat="1" ht="22.15" customHeight="1" x14ac:dyDescent="0.25">
      <c r="A63" s="140" t="str">
        <f t="shared" si="4"/>
        <v xml:space="preserve">    Modernizacje i odtworzenie</v>
      </c>
      <c r="B63" s="20">
        <v>6</v>
      </c>
      <c r="C63" s="20">
        <v>4</v>
      </c>
      <c r="D63" s="33">
        <v>0.5</v>
      </c>
      <c r="E63" s="21"/>
      <c r="F63" s="21"/>
      <c r="G63" s="21"/>
      <c r="H63" s="21"/>
      <c r="I63" s="21"/>
      <c r="J63" s="21"/>
      <c r="K63" s="21"/>
      <c r="O63" s="60" t="s">
        <v>99</v>
      </c>
      <c r="P63" s="125" t="s">
        <v>212</v>
      </c>
      <c r="Q63" s="51"/>
      <c r="R63" s="51"/>
      <c r="S63" s="57"/>
      <c r="T63" s="52"/>
    </row>
    <row r="64" spans="1:20" s="23" customFormat="1" ht="22.15" customHeight="1" x14ac:dyDescent="0.25">
      <c r="A64" s="106" t="str">
        <f t="shared" si="4"/>
        <v>Obrót i pozostałe</v>
      </c>
      <c r="B64" s="107">
        <v>36</v>
      </c>
      <c r="C64" s="107">
        <v>28</v>
      </c>
      <c r="D64" s="105">
        <v>0.28999999999999998</v>
      </c>
      <c r="E64" s="21"/>
      <c r="F64" s="21"/>
      <c r="G64" s="21"/>
      <c r="H64" s="21"/>
      <c r="I64" s="21"/>
      <c r="J64" s="21"/>
      <c r="K64" s="21"/>
      <c r="O64" s="60" t="s">
        <v>100</v>
      </c>
      <c r="P64" s="125" t="s">
        <v>101</v>
      </c>
      <c r="Q64" s="51"/>
      <c r="R64" s="51"/>
      <c r="S64" s="57"/>
      <c r="T64" s="52"/>
    </row>
    <row r="65" spans="1:20" s="23" customFormat="1" ht="22.15" customHeight="1" x14ac:dyDescent="0.25">
      <c r="A65" s="19" t="str">
        <f t="shared" si="4"/>
        <v>SUMA</v>
      </c>
      <c r="B65" s="28">
        <v>1099</v>
      </c>
      <c r="C65" s="28">
        <v>1862</v>
      </c>
      <c r="D65" s="34">
        <v>-0.41</v>
      </c>
      <c r="E65" s="21"/>
      <c r="F65" s="21"/>
      <c r="G65" s="21"/>
      <c r="H65" s="21"/>
      <c r="I65" s="21"/>
      <c r="J65" s="21"/>
      <c r="K65" s="21"/>
      <c r="O65" s="60" t="s">
        <v>83</v>
      </c>
      <c r="P65" s="125" t="s">
        <v>84</v>
      </c>
      <c r="Q65" s="55"/>
      <c r="R65" s="55"/>
      <c r="S65" s="57"/>
      <c r="T65" s="52"/>
    </row>
    <row r="66" spans="1:20" s="23" customFormat="1" ht="22.15" customHeight="1" x14ac:dyDescent="0.25">
      <c r="A66" s="19" t="str">
        <f t="shared" si="4"/>
        <v>Grupa Kapitałowa PGE (w tym korekty konsolidacyjne)</v>
      </c>
      <c r="B66" s="28">
        <v>1088</v>
      </c>
      <c r="C66" s="28">
        <v>1841</v>
      </c>
      <c r="D66" s="34">
        <v>-0.41</v>
      </c>
      <c r="E66" s="21"/>
      <c r="F66" s="21"/>
      <c r="G66" s="21"/>
      <c r="H66" s="21"/>
      <c r="I66" s="21"/>
      <c r="J66" s="21"/>
      <c r="K66" s="21"/>
      <c r="O66" s="60" t="s">
        <v>102</v>
      </c>
      <c r="P66" s="125" t="s">
        <v>213</v>
      </c>
      <c r="Q66" s="55"/>
      <c r="R66" s="55"/>
      <c r="S66" s="57"/>
      <c r="T66" s="52"/>
    </row>
    <row r="67" spans="1:20" s="23" customFormat="1" ht="22.15" customHeight="1" x14ac:dyDescent="0.25">
      <c r="A67" s="19"/>
      <c r="B67" s="28"/>
      <c r="C67" s="28"/>
      <c r="D67" s="35"/>
      <c r="E67" s="21"/>
      <c r="F67" s="21"/>
      <c r="G67" s="21"/>
      <c r="H67" s="21"/>
      <c r="I67" s="21"/>
      <c r="J67" s="21"/>
      <c r="K67" s="21"/>
      <c r="O67" s="60"/>
      <c r="P67" s="60"/>
      <c r="Q67" s="55"/>
      <c r="R67" s="55"/>
      <c r="S67" s="57"/>
      <c r="T67" s="52"/>
    </row>
    <row r="68" spans="1:20" s="23" customFormat="1" ht="22.15" customHeight="1" x14ac:dyDescent="0.25">
      <c r="A68" s="19"/>
      <c r="B68" s="28"/>
      <c r="C68" s="28"/>
      <c r="D68" s="35"/>
      <c r="E68" s="21"/>
      <c r="F68" s="21"/>
      <c r="G68" s="21"/>
      <c r="H68" s="21"/>
      <c r="I68" s="21"/>
      <c r="J68" s="21"/>
      <c r="K68" s="21"/>
      <c r="O68" s="60"/>
      <c r="P68" s="60"/>
      <c r="Q68" s="55"/>
      <c r="R68" s="55"/>
      <c r="S68" s="57"/>
      <c r="T68" s="52"/>
    </row>
    <row r="69" spans="1:20" s="9" customFormat="1" ht="22.15" customHeight="1" x14ac:dyDescent="0.25">
      <c r="A69" s="1"/>
      <c r="B69" s="4"/>
      <c r="C69" s="4"/>
      <c r="D69" s="4"/>
      <c r="E69" s="8"/>
      <c r="F69" s="8"/>
      <c r="G69" s="8"/>
      <c r="H69" s="8"/>
      <c r="I69" s="8"/>
      <c r="J69" s="8"/>
      <c r="K69" s="8"/>
      <c r="O69" s="65"/>
      <c r="P69" s="65"/>
      <c r="Q69" s="52"/>
      <c r="R69" s="52"/>
      <c r="S69" s="52"/>
      <c r="T69" s="52"/>
    </row>
    <row r="70" spans="1:20" s="46" customFormat="1" ht="22.15" customHeight="1" x14ac:dyDescent="0.25">
      <c r="A70" s="49" t="str">
        <f t="shared" ref="A70:A89" si="5">IF(B$1="ENGLISH",O70,P70)</f>
        <v>Przychody i koszty segmentu</v>
      </c>
      <c r="B70" s="45"/>
      <c r="C70" s="45"/>
      <c r="D70" s="45"/>
      <c r="O70" s="66" t="s">
        <v>103</v>
      </c>
      <c r="P70" s="66" t="s">
        <v>104</v>
      </c>
      <c r="Q70" s="59"/>
      <c r="R70" s="59"/>
      <c r="S70" s="59"/>
      <c r="T70" s="59"/>
    </row>
    <row r="71" spans="1:20" s="23" customFormat="1" ht="22.15" customHeight="1" x14ac:dyDescent="0.25">
      <c r="A71" s="10" t="str">
        <f t="shared" si="5"/>
        <v>Energetyka Konwencjonalna</v>
      </c>
      <c r="B71" s="11"/>
      <c r="C71" s="11"/>
      <c r="D71" s="11"/>
      <c r="E71" s="21"/>
      <c r="F71" s="21"/>
      <c r="G71" s="21"/>
      <c r="H71" s="21"/>
      <c r="I71" s="21"/>
      <c r="J71" s="21"/>
      <c r="K71" s="21"/>
      <c r="O71" s="61" t="s">
        <v>105</v>
      </c>
      <c r="P71" s="61" t="s">
        <v>92</v>
      </c>
      <c r="Q71" s="56"/>
      <c r="R71" s="56"/>
      <c r="S71" s="56"/>
      <c r="T71" s="52"/>
    </row>
    <row r="72" spans="1:20" s="9" customFormat="1" ht="22.15" customHeight="1" x14ac:dyDescent="0.25">
      <c r="A72" s="17" t="str">
        <f t="shared" si="5"/>
        <v>[mln PLN]</v>
      </c>
      <c r="B72" s="18" t="str">
        <f>B57</f>
        <v>I kw. 2017</v>
      </c>
      <c r="C72" s="18" t="str">
        <f>C57</f>
        <v>I kw. 2016</v>
      </c>
      <c r="D72" s="18" t="str">
        <f>D57</f>
        <v>r/r</v>
      </c>
      <c r="E72" s="8"/>
      <c r="F72" s="8"/>
      <c r="G72" s="8"/>
      <c r="H72" s="8"/>
      <c r="I72" s="8"/>
      <c r="J72" s="8"/>
      <c r="K72" s="8"/>
      <c r="O72" s="61" t="s">
        <v>7</v>
      </c>
      <c r="P72" s="61" t="s">
        <v>45</v>
      </c>
      <c r="Q72" s="53"/>
      <c r="R72" s="53"/>
      <c r="S72" s="53"/>
      <c r="T72" s="52"/>
    </row>
    <row r="73" spans="1:20" s="137" customFormat="1" ht="22.15" customHeight="1" x14ac:dyDescent="0.25">
      <c r="A73" s="24" t="str">
        <f t="shared" si="5"/>
        <v>Przychody ze sprzedaży, w tym:</v>
      </c>
      <c r="B73" s="134">
        <v>3164</v>
      </c>
      <c r="C73" s="134">
        <v>3073</v>
      </c>
      <c r="D73" s="139">
        <v>0.03</v>
      </c>
      <c r="E73" s="136"/>
      <c r="F73" s="136"/>
      <c r="G73" s="136"/>
      <c r="H73" s="136"/>
      <c r="I73" s="136"/>
      <c r="J73" s="136"/>
      <c r="K73" s="136"/>
      <c r="O73" s="61" t="s">
        <v>106</v>
      </c>
      <c r="P73" s="132" t="s">
        <v>107</v>
      </c>
      <c r="Q73" s="54"/>
      <c r="R73" s="54"/>
      <c r="S73" s="58"/>
      <c r="T73" s="138"/>
    </row>
    <row r="74" spans="1:20" s="23" customFormat="1" ht="22.15" customHeight="1" x14ac:dyDescent="0.25">
      <c r="A74" s="19" t="str">
        <f t="shared" si="5"/>
        <v>Przychody ze sprzedaży energii elektrycznej</v>
      </c>
      <c r="B74" s="108">
        <v>2607</v>
      </c>
      <c r="C74" s="108">
        <v>2402</v>
      </c>
      <c r="D74" s="109">
        <v>0.09</v>
      </c>
      <c r="E74" s="21"/>
      <c r="F74" s="21"/>
      <c r="G74" s="21"/>
      <c r="H74" s="21"/>
      <c r="I74" s="21"/>
      <c r="J74" s="21"/>
      <c r="K74" s="21"/>
      <c r="O74" s="60" t="s">
        <v>108</v>
      </c>
      <c r="P74" s="125" t="s">
        <v>109</v>
      </c>
      <c r="Q74" s="55"/>
      <c r="R74" s="55"/>
      <c r="S74" s="57"/>
      <c r="T74" s="52"/>
    </row>
    <row r="75" spans="1:20" s="23" customFormat="1" ht="22.15" customHeight="1" x14ac:dyDescent="0.25">
      <c r="A75" s="19" t="str">
        <f t="shared" si="5"/>
        <v>Rekompensaty z tytułu rozwiązania KDT</v>
      </c>
      <c r="B75" s="110">
        <v>0</v>
      </c>
      <c r="C75" s="110">
        <v>130</v>
      </c>
      <c r="D75" s="111">
        <v>-1</v>
      </c>
      <c r="E75" s="21"/>
      <c r="F75" s="21"/>
      <c r="G75" s="21"/>
      <c r="H75" s="21"/>
      <c r="I75" s="21"/>
      <c r="J75" s="21"/>
      <c r="K75" s="21"/>
      <c r="O75" s="60" t="s">
        <v>46</v>
      </c>
      <c r="P75" s="125" t="s">
        <v>110</v>
      </c>
      <c r="Q75" s="51"/>
      <c r="R75" s="51"/>
      <c r="S75" s="57"/>
      <c r="T75" s="52"/>
    </row>
    <row r="76" spans="1:20" s="23" customFormat="1" ht="22.15" customHeight="1" x14ac:dyDescent="0.25">
      <c r="A76" s="19" t="str">
        <f t="shared" si="5"/>
        <v>Przychody ze sprzedaży ciepła</v>
      </c>
      <c r="B76" s="110">
        <v>279</v>
      </c>
      <c r="C76" s="110">
        <v>278</v>
      </c>
      <c r="D76" s="109">
        <v>0</v>
      </c>
      <c r="E76" s="21"/>
      <c r="F76" s="21"/>
      <c r="G76" s="21"/>
      <c r="H76" s="21"/>
      <c r="I76" s="21"/>
      <c r="J76" s="21"/>
      <c r="K76" s="21"/>
      <c r="O76" s="60" t="s">
        <v>111</v>
      </c>
      <c r="P76" s="125" t="s">
        <v>112</v>
      </c>
      <c r="Q76" s="51"/>
      <c r="R76" s="51"/>
      <c r="S76" s="57"/>
      <c r="T76" s="52"/>
    </row>
    <row r="77" spans="1:20" s="23" customFormat="1" ht="22.15" customHeight="1" x14ac:dyDescent="0.25">
      <c r="A77" s="106" t="str">
        <f t="shared" si="5"/>
        <v>Przychody ze sprzedaży świadectw pochodzenia energii</v>
      </c>
      <c r="B77" s="112">
        <v>143</v>
      </c>
      <c r="C77" s="112">
        <v>145</v>
      </c>
      <c r="D77" s="113">
        <v>-0.01</v>
      </c>
      <c r="E77" s="21"/>
      <c r="F77" s="21"/>
      <c r="G77" s="21"/>
      <c r="H77" s="21"/>
      <c r="I77" s="21"/>
      <c r="J77" s="21"/>
      <c r="K77" s="21"/>
      <c r="O77" s="60" t="s">
        <v>113</v>
      </c>
      <c r="P77" s="125" t="s">
        <v>214</v>
      </c>
      <c r="Q77" s="51"/>
      <c r="R77" s="51"/>
      <c r="S77" s="57"/>
      <c r="T77" s="52"/>
    </row>
    <row r="78" spans="1:20" s="137" customFormat="1" ht="22.15" customHeight="1" x14ac:dyDescent="0.25">
      <c r="A78" s="24" t="str">
        <f t="shared" si="5"/>
        <v>Koszty rodzajowe, w tym:</v>
      </c>
      <c r="B78" s="134">
        <v>2584</v>
      </c>
      <c r="C78" s="134">
        <v>2545</v>
      </c>
      <c r="D78" s="135">
        <v>0.02</v>
      </c>
      <c r="E78" s="136"/>
      <c r="F78" s="136"/>
      <c r="G78" s="136"/>
      <c r="H78" s="136"/>
      <c r="I78" s="136"/>
      <c r="J78" s="136"/>
      <c r="K78" s="136"/>
      <c r="O78" s="61" t="s">
        <v>114</v>
      </c>
      <c r="P78" s="132" t="s">
        <v>115</v>
      </c>
      <c r="Q78" s="54"/>
      <c r="R78" s="54"/>
      <c r="S78" s="58"/>
      <c r="T78" s="138"/>
    </row>
    <row r="79" spans="1:20" s="23" customFormat="1" ht="22.15" customHeight="1" x14ac:dyDescent="0.25">
      <c r="A79" s="19" t="str">
        <f t="shared" si="5"/>
        <v>Amortyzacja</v>
      </c>
      <c r="B79" s="110">
        <v>392</v>
      </c>
      <c r="C79" s="110">
        <v>351</v>
      </c>
      <c r="D79" s="111">
        <v>0.12</v>
      </c>
      <c r="E79" s="21"/>
      <c r="F79" s="21"/>
      <c r="G79" s="21"/>
      <c r="H79" s="21"/>
      <c r="I79" s="21"/>
      <c r="J79" s="21"/>
      <c r="K79" s="21"/>
      <c r="O79" s="60" t="s">
        <v>116</v>
      </c>
      <c r="P79" s="125" t="s">
        <v>117</v>
      </c>
      <c r="Q79" s="51"/>
      <c r="R79" s="51"/>
      <c r="S79" s="57"/>
      <c r="T79" s="52"/>
    </row>
    <row r="80" spans="1:20" s="23" customFormat="1" ht="22.15" customHeight="1" x14ac:dyDescent="0.25">
      <c r="A80" s="19" t="str">
        <f t="shared" si="5"/>
        <v>Zużycie materiałów</v>
      </c>
      <c r="B80" s="110">
        <v>704</v>
      </c>
      <c r="C80" s="110">
        <v>780</v>
      </c>
      <c r="D80" s="109">
        <v>-0.1</v>
      </c>
      <c r="E80" s="21"/>
      <c r="F80" s="21"/>
      <c r="G80" s="21"/>
      <c r="H80" s="21"/>
      <c r="I80" s="21"/>
      <c r="J80" s="21"/>
      <c r="K80" s="21"/>
      <c r="O80" s="60" t="s">
        <v>118</v>
      </c>
      <c r="P80" s="125" t="s">
        <v>119</v>
      </c>
      <c r="Q80" s="51"/>
      <c r="R80" s="51"/>
      <c r="S80" s="57"/>
      <c r="T80" s="52"/>
    </row>
    <row r="81" spans="1:20" s="23" customFormat="1" ht="22.15" customHeight="1" x14ac:dyDescent="0.25">
      <c r="A81" s="19" t="str">
        <f t="shared" si="5"/>
        <v>Zużycie energii</v>
      </c>
      <c r="B81" s="110">
        <v>3</v>
      </c>
      <c r="C81" s="110">
        <v>8</v>
      </c>
      <c r="D81" s="109">
        <v>-0.63</v>
      </c>
      <c r="E81" s="21"/>
      <c r="F81" s="21"/>
      <c r="G81" s="21"/>
      <c r="H81" s="21"/>
      <c r="I81" s="21"/>
      <c r="J81" s="21"/>
      <c r="K81" s="21"/>
      <c r="O81" s="60" t="s">
        <v>120</v>
      </c>
      <c r="P81" s="125" t="s">
        <v>121</v>
      </c>
      <c r="Q81" s="51"/>
      <c r="R81" s="51"/>
      <c r="S81" s="57"/>
      <c r="T81" s="52"/>
    </row>
    <row r="82" spans="1:20" s="23" customFormat="1" ht="22.15" customHeight="1" x14ac:dyDescent="0.25">
      <c r="A82" s="19" t="str">
        <f t="shared" si="5"/>
        <v>Usługi obce</v>
      </c>
      <c r="B82" s="110">
        <v>251</v>
      </c>
      <c r="C82" s="110">
        <v>245</v>
      </c>
      <c r="D82" s="111">
        <v>0.02</v>
      </c>
      <c r="E82" s="21"/>
      <c r="F82" s="21"/>
      <c r="G82" s="21"/>
      <c r="H82" s="21"/>
      <c r="I82" s="21"/>
      <c r="J82" s="21"/>
      <c r="K82" s="21"/>
      <c r="O82" s="60" t="s">
        <v>122</v>
      </c>
      <c r="P82" s="125" t="s">
        <v>123</v>
      </c>
      <c r="Q82" s="51"/>
      <c r="R82" s="51"/>
      <c r="S82" s="57"/>
      <c r="T82" s="52"/>
    </row>
    <row r="83" spans="1:20" s="23" customFormat="1" ht="22.15" customHeight="1" x14ac:dyDescent="0.25">
      <c r="A83" s="19" t="str">
        <f t="shared" si="5"/>
        <v>Podatki i opłaty</v>
      </c>
      <c r="B83" s="110">
        <v>535</v>
      </c>
      <c r="C83" s="110">
        <v>429</v>
      </c>
      <c r="D83" s="111">
        <v>0.25</v>
      </c>
      <c r="E83" s="21"/>
      <c r="F83" s="21"/>
      <c r="G83" s="21"/>
      <c r="H83" s="21"/>
      <c r="I83" s="21"/>
      <c r="J83" s="21"/>
      <c r="K83" s="21"/>
      <c r="O83" s="60" t="s">
        <v>124</v>
      </c>
      <c r="P83" s="125" t="s">
        <v>125</v>
      </c>
      <c r="Q83" s="51"/>
      <c r="R83" s="51"/>
      <c r="S83" s="57"/>
      <c r="T83" s="52"/>
    </row>
    <row r="84" spans="1:20" s="23" customFormat="1" ht="22.15" customHeight="1" x14ac:dyDescent="0.25">
      <c r="A84" s="19" t="str">
        <f t="shared" si="5"/>
        <v>Koszty osobowe</v>
      </c>
      <c r="B84" s="110">
        <v>672</v>
      </c>
      <c r="C84" s="110">
        <v>703</v>
      </c>
      <c r="D84" s="109">
        <v>-0.04</v>
      </c>
      <c r="E84" s="21"/>
      <c r="F84" s="21"/>
      <c r="G84" s="21"/>
      <c r="H84" s="21"/>
      <c r="I84" s="21"/>
      <c r="J84" s="21"/>
      <c r="K84" s="21"/>
      <c r="O84" s="60" t="s">
        <v>126</v>
      </c>
      <c r="P84" s="125" t="s">
        <v>127</v>
      </c>
      <c r="Q84" s="51"/>
      <c r="R84" s="51"/>
      <c r="S84" s="57"/>
      <c r="T84" s="52"/>
    </row>
    <row r="85" spans="1:20" s="23" customFormat="1" ht="22.15" customHeight="1" x14ac:dyDescent="0.25">
      <c r="A85" s="106" t="str">
        <f t="shared" si="5"/>
        <v>Pozostałe koszty</v>
      </c>
      <c r="B85" s="112">
        <v>27</v>
      </c>
      <c r="C85" s="112">
        <v>28</v>
      </c>
      <c r="D85" s="114">
        <v>-0.04</v>
      </c>
      <c r="E85" s="21"/>
      <c r="F85" s="21"/>
      <c r="G85" s="21"/>
      <c r="H85" s="21"/>
      <c r="I85" s="21"/>
      <c r="J85" s="21"/>
      <c r="K85" s="21"/>
      <c r="O85" s="60" t="s">
        <v>128</v>
      </c>
      <c r="P85" s="125" t="s">
        <v>129</v>
      </c>
      <c r="Q85" s="51"/>
      <c r="R85" s="51"/>
      <c r="S85" s="57"/>
      <c r="T85" s="52"/>
    </row>
    <row r="86" spans="1:20" s="23" customFormat="1" ht="22.15" customHeight="1" x14ac:dyDescent="0.25">
      <c r="A86" s="19" t="str">
        <f t="shared" si="5"/>
        <v>Koszt wytworzenia sprzedanych produktów</v>
      </c>
      <c r="B86" s="108">
        <v>2151</v>
      </c>
      <c r="C86" s="108">
        <v>2044</v>
      </c>
      <c r="D86" s="111">
        <v>0.05</v>
      </c>
      <c r="E86" s="21"/>
      <c r="F86" s="21"/>
      <c r="G86" s="21"/>
      <c r="H86" s="21"/>
      <c r="I86" s="21"/>
      <c r="J86" s="21"/>
      <c r="K86" s="21"/>
      <c r="O86" s="60" t="s">
        <v>130</v>
      </c>
      <c r="P86" s="125" t="s">
        <v>131</v>
      </c>
      <c r="Q86" s="55"/>
      <c r="R86" s="55"/>
      <c r="S86" s="57"/>
      <c r="T86" s="52"/>
    </row>
    <row r="87" spans="1:20" s="23" customFormat="1" ht="22.15" customHeight="1" x14ac:dyDescent="0.25">
      <c r="A87" s="19" t="str">
        <f t="shared" si="5"/>
        <v>Koszt własny sprzedaży</v>
      </c>
      <c r="B87" s="108">
        <v>2380</v>
      </c>
      <c r="C87" s="108">
        <v>2315</v>
      </c>
      <c r="D87" s="111">
        <v>0.03</v>
      </c>
      <c r="E87" s="21"/>
      <c r="F87" s="21"/>
      <c r="G87" s="21"/>
      <c r="H87" s="21"/>
      <c r="I87" s="21"/>
      <c r="J87" s="21"/>
      <c r="K87" s="21"/>
      <c r="O87" s="60" t="s">
        <v>132</v>
      </c>
      <c r="P87" s="125" t="s">
        <v>133</v>
      </c>
      <c r="Q87" s="55"/>
      <c r="R87" s="55"/>
      <c r="S87" s="57"/>
      <c r="T87" s="52"/>
    </row>
    <row r="88" spans="1:20" s="23" customFormat="1" ht="22.15" customHeight="1" x14ac:dyDescent="0.25">
      <c r="A88" s="19" t="str">
        <f t="shared" si="5"/>
        <v>EBIT</v>
      </c>
      <c r="B88" s="110">
        <v>630</v>
      </c>
      <c r="C88" s="110">
        <v>680</v>
      </c>
      <c r="D88" s="111">
        <v>-7.0000000000000007E-2</v>
      </c>
      <c r="E88" s="21"/>
      <c r="F88" s="21"/>
      <c r="G88" s="21"/>
      <c r="H88" s="21"/>
      <c r="I88" s="21"/>
      <c r="J88" s="21"/>
      <c r="K88" s="21"/>
      <c r="O88" s="60" t="s">
        <v>18</v>
      </c>
      <c r="P88" s="125" t="s">
        <v>18</v>
      </c>
      <c r="Q88" s="55"/>
      <c r="R88" s="51"/>
      <c r="S88" s="57"/>
      <c r="T88" s="52"/>
    </row>
    <row r="89" spans="1:20" s="23" customFormat="1" ht="22.15" customHeight="1" x14ac:dyDescent="0.25">
      <c r="A89" s="19" t="str">
        <f t="shared" si="5"/>
        <v>EBITDA</v>
      </c>
      <c r="B89" s="110">
        <v>992</v>
      </c>
      <c r="C89" s="108">
        <v>1000</v>
      </c>
      <c r="D89" s="111">
        <v>-0.01</v>
      </c>
      <c r="E89" s="21"/>
      <c r="F89" s="21"/>
      <c r="G89" s="21"/>
      <c r="H89" s="21"/>
      <c r="I89" s="21"/>
      <c r="J89" s="21"/>
      <c r="K89" s="21"/>
      <c r="O89" s="60" t="s">
        <v>15</v>
      </c>
      <c r="P89" s="125" t="s">
        <v>15</v>
      </c>
      <c r="Q89" s="55"/>
      <c r="R89" s="55"/>
      <c r="S89" s="57"/>
      <c r="T89" s="52"/>
    </row>
    <row r="90" spans="1:20" s="23" customFormat="1" ht="22.15" customHeight="1" x14ac:dyDescent="0.25">
      <c r="A90" s="32"/>
      <c r="B90" s="7"/>
      <c r="C90" s="7"/>
      <c r="D90" s="7"/>
      <c r="E90" s="21"/>
      <c r="F90" s="21"/>
      <c r="G90" s="21"/>
      <c r="H90" s="21"/>
      <c r="I90" s="21"/>
      <c r="J90" s="21"/>
      <c r="K90" s="21"/>
      <c r="O90" s="65"/>
      <c r="P90" s="65"/>
      <c r="Q90" s="52"/>
      <c r="R90" s="52"/>
      <c r="S90" s="52"/>
      <c r="T90" s="52"/>
    </row>
    <row r="91" spans="1:20" s="23" customFormat="1" ht="22.15" customHeight="1" x14ac:dyDescent="0.25">
      <c r="A91" s="10" t="str">
        <f t="shared" ref="A91:A107" si="6">IF(B$1="ENGLISH",O91,P91)</f>
        <v>Energetyka Odnawialna</v>
      </c>
      <c r="B91" s="11"/>
      <c r="C91" s="11"/>
      <c r="D91" s="11"/>
      <c r="E91" s="21"/>
      <c r="F91" s="21"/>
      <c r="G91" s="21"/>
      <c r="H91" s="21"/>
      <c r="I91" s="21"/>
      <c r="J91" s="21"/>
      <c r="K91" s="21"/>
      <c r="O91" s="61" t="s">
        <v>134</v>
      </c>
      <c r="P91" s="61" t="s">
        <v>135</v>
      </c>
      <c r="Q91" s="56"/>
      <c r="R91" s="56"/>
      <c r="S91" s="56"/>
      <c r="T91" s="52"/>
    </row>
    <row r="92" spans="1:20" s="9" customFormat="1" ht="22.15" customHeight="1" x14ac:dyDescent="0.25">
      <c r="A92" s="17" t="str">
        <f t="shared" si="6"/>
        <v xml:space="preserve"> [mln PLN]</v>
      </c>
      <c r="B92" s="18" t="str">
        <f>B72</f>
        <v>I kw. 2017</v>
      </c>
      <c r="C92" s="18" t="str">
        <f t="shared" ref="C92:D92" si="7">C72</f>
        <v>I kw. 2016</v>
      </c>
      <c r="D92" s="18" t="str">
        <f t="shared" si="7"/>
        <v>r/r</v>
      </c>
      <c r="E92" s="8"/>
      <c r="F92" s="8"/>
      <c r="G92" s="8"/>
      <c r="H92" s="8"/>
      <c r="I92" s="8"/>
      <c r="J92" s="8"/>
      <c r="K92" s="8"/>
      <c r="O92" s="61" t="s">
        <v>7</v>
      </c>
      <c r="P92" s="61" t="s">
        <v>227</v>
      </c>
      <c r="Q92" s="53"/>
      <c r="R92" s="53"/>
      <c r="S92" s="53"/>
      <c r="T92" s="52"/>
    </row>
    <row r="93" spans="1:20" s="23" customFormat="1" ht="22.15" customHeight="1" x14ac:dyDescent="0.25">
      <c r="A93" s="24" t="str">
        <f t="shared" si="6"/>
        <v>Przychody ze sprzedaży, w tym:</v>
      </c>
      <c r="B93" s="25">
        <v>192</v>
      </c>
      <c r="C93" s="25">
        <v>213</v>
      </c>
      <c r="D93" s="34">
        <v>-0.1</v>
      </c>
      <c r="E93" s="21"/>
      <c r="F93" s="21"/>
      <c r="G93" s="21"/>
      <c r="H93" s="21"/>
      <c r="I93" s="21"/>
      <c r="J93" s="21"/>
      <c r="K93" s="21"/>
      <c r="O93" s="61" t="s">
        <v>106</v>
      </c>
      <c r="P93" s="132" t="s">
        <v>107</v>
      </c>
      <c r="Q93" s="53"/>
      <c r="R93" s="53"/>
      <c r="S93" s="58"/>
      <c r="T93" s="52"/>
    </row>
    <row r="94" spans="1:20" s="23" customFormat="1" ht="22.15" customHeight="1" x14ac:dyDescent="0.25">
      <c r="A94" s="19" t="str">
        <f t="shared" si="6"/>
        <v>Przychody ze sprzedaży energii elektrycznej</v>
      </c>
      <c r="B94" s="20">
        <v>105</v>
      </c>
      <c r="C94" s="20">
        <v>101</v>
      </c>
      <c r="D94" s="33">
        <v>0.04</v>
      </c>
      <c r="E94" s="21"/>
      <c r="F94" s="21"/>
      <c r="G94" s="21"/>
      <c r="H94" s="21"/>
      <c r="I94" s="21"/>
      <c r="J94" s="21"/>
      <c r="K94" s="21"/>
      <c r="O94" s="60" t="s">
        <v>108</v>
      </c>
      <c r="P94" s="125" t="s">
        <v>109</v>
      </c>
      <c r="Q94" s="51"/>
      <c r="R94" s="51"/>
      <c r="S94" s="57"/>
      <c r="T94" s="52"/>
    </row>
    <row r="95" spans="1:20" s="23" customFormat="1" ht="22.15" customHeight="1" x14ac:dyDescent="0.25">
      <c r="A95" s="106" t="str">
        <f t="shared" si="6"/>
        <v>Przychody ze sprzedaży świadectw pochodzenia energii</v>
      </c>
      <c r="B95" s="107">
        <v>25</v>
      </c>
      <c r="C95" s="107">
        <v>44</v>
      </c>
      <c r="D95" s="115">
        <v>-0.43</v>
      </c>
      <c r="E95" s="21"/>
      <c r="F95" s="21"/>
      <c r="G95" s="21"/>
      <c r="H95" s="21"/>
      <c r="I95" s="21"/>
      <c r="J95" s="21"/>
      <c r="K95" s="21"/>
      <c r="O95" s="60" t="s">
        <v>113</v>
      </c>
      <c r="P95" s="125" t="s">
        <v>214</v>
      </c>
      <c r="Q95" s="51"/>
      <c r="R95" s="51"/>
      <c r="S95" s="57"/>
      <c r="T95" s="52"/>
    </row>
    <row r="96" spans="1:20" s="23" customFormat="1" ht="22.15" customHeight="1" x14ac:dyDescent="0.25">
      <c r="A96" s="24" t="str">
        <f t="shared" si="6"/>
        <v>Koszty rodzajowe, w tym:</v>
      </c>
      <c r="B96" s="25">
        <v>167</v>
      </c>
      <c r="C96" s="25">
        <v>166</v>
      </c>
      <c r="D96" s="34">
        <v>0.01</v>
      </c>
      <c r="E96" s="21"/>
      <c r="F96" s="21"/>
      <c r="G96" s="21"/>
      <c r="H96" s="21"/>
      <c r="I96" s="21"/>
      <c r="J96" s="21"/>
      <c r="K96" s="21"/>
      <c r="O96" s="61" t="s">
        <v>114</v>
      </c>
      <c r="P96" s="132" t="s">
        <v>115</v>
      </c>
      <c r="Q96" s="53"/>
      <c r="R96" s="53"/>
      <c r="S96" s="58"/>
      <c r="T96" s="52"/>
    </row>
    <row r="97" spans="1:20" s="23" customFormat="1" ht="22.15" customHeight="1" x14ac:dyDescent="0.25">
      <c r="A97" s="19" t="str">
        <f t="shared" si="6"/>
        <v>Amortyzacja</v>
      </c>
      <c r="B97" s="20">
        <v>66</v>
      </c>
      <c r="C97" s="20">
        <v>65</v>
      </c>
      <c r="D97" s="34">
        <v>0.02</v>
      </c>
      <c r="E97" s="21"/>
      <c r="F97" s="21"/>
      <c r="G97" s="21"/>
      <c r="H97" s="21"/>
      <c r="I97" s="21"/>
      <c r="J97" s="21"/>
      <c r="K97" s="21"/>
      <c r="O97" s="60" t="s">
        <v>116</v>
      </c>
      <c r="P97" s="125" t="s">
        <v>117</v>
      </c>
      <c r="Q97" s="51"/>
      <c r="R97" s="51"/>
      <c r="S97" s="57"/>
      <c r="T97" s="52"/>
    </row>
    <row r="98" spans="1:20" s="23" customFormat="1" ht="22.15" customHeight="1" x14ac:dyDescent="0.25">
      <c r="A98" s="19" t="str">
        <f t="shared" si="6"/>
        <v>Zużycie materiałów</v>
      </c>
      <c r="B98" s="20">
        <v>1</v>
      </c>
      <c r="C98" s="20">
        <v>1</v>
      </c>
      <c r="D98" s="36">
        <v>0</v>
      </c>
      <c r="E98" s="21"/>
      <c r="F98" s="21"/>
      <c r="G98" s="21"/>
      <c r="H98" s="21"/>
      <c r="I98" s="21"/>
      <c r="J98" s="21"/>
      <c r="K98" s="21"/>
      <c r="O98" s="60" t="s">
        <v>136</v>
      </c>
      <c r="P98" s="125" t="s">
        <v>119</v>
      </c>
      <c r="Q98" s="51"/>
      <c r="R98" s="51"/>
      <c r="S98" s="57"/>
      <c r="T98" s="52"/>
    </row>
    <row r="99" spans="1:20" s="23" customFormat="1" ht="22.15" customHeight="1" x14ac:dyDescent="0.25">
      <c r="A99" s="19" t="str">
        <f t="shared" si="6"/>
        <v>Zużycie energii</v>
      </c>
      <c r="B99" s="20">
        <v>28</v>
      </c>
      <c r="C99" s="20">
        <v>37</v>
      </c>
      <c r="D99" s="33">
        <v>-0.24</v>
      </c>
      <c r="E99" s="21"/>
      <c r="F99" s="21"/>
      <c r="G99" s="21"/>
      <c r="H99" s="21"/>
      <c r="I99" s="21"/>
      <c r="J99" s="21"/>
      <c r="K99" s="21"/>
      <c r="O99" s="60" t="s">
        <v>120</v>
      </c>
      <c r="P99" s="125" t="s">
        <v>121</v>
      </c>
      <c r="Q99" s="51"/>
      <c r="R99" s="51"/>
      <c r="S99" s="57"/>
      <c r="T99" s="52"/>
    </row>
    <row r="100" spans="1:20" s="23" customFormat="1" ht="22.15" customHeight="1" x14ac:dyDescent="0.25">
      <c r="A100" s="19" t="str">
        <f t="shared" si="6"/>
        <v>Usługi obce</v>
      </c>
      <c r="B100" s="20">
        <v>26</v>
      </c>
      <c r="C100" s="20">
        <v>25</v>
      </c>
      <c r="D100" s="34">
        <v>0.04</v>
      </c>
      <c r="E100" s="21"/>
      <c r="F100" s="21"/>
      <c r="G100" s="21"/>
      <c r="H100" s="21"/>
      <c r="I100" s="21"/>
      <c r="J100" s="21"/>
      <c r="K100" s="21"/>
      <c r="O100" s="60" t="s">
        <v>122</v>
      </c>
      <c r="P100" s="125" t="s">
        <v>123</v>
      </c>
      <c r="Q100" s="51"/>
      <c r="R100" s="51"/>
      <c r="S100" s="57"/>
      <c r="T100" s="52"/>
    </row>
    <row r="101" spans="1:20" s="23" customFormat="1" ht="22.15" customHeight="1" x14ac:dyDescent="0.25">
      <c r="A101" s="19" t="str">
        <f t="shared" si="6"/>
        <v>Podatki i opłaty</v>
      </c>
      <c r="B101" s="20">
        <v>24</v>
      </c>
      <c r="C101" s="20">
        <v>14</v>
      </c>
      <c r="D101" s="34">
        <v>0.71</v>
      </c>
      <c r="E101" s="21"/>
      <c r="F101" s="21"/>
      <c r="G101" s="21"/>
      <c r="H101" s="21"/>
      <c r="I101" s="21"/>
      <c r="J101" s="21"/>
      <c r="K101" s="21"/>
      <c r="O101" s="60" t="s">
        <v>124</v>
      </c>
      <c r="P101" s="125" t="s">
        <v>125</v>
      </c>
      <c r="Q101" s="51"/>
      <c r="R101" s="51"/>
      <c r="S101" s="57"/>
      <c r="T101" s="52"/>
    </row>
    <row r="102" spans="1:20" s="23" customFormat="1" ht="22.15" customHeight="1" x14ac:dyDescent="0.25">
      <c r="A102" s="19" t="str">
        <f t="shared" si="6"/>
        <v>Koszty osobowe</v>
      </c>
      <c r="B102" s="20">
        <v>18</v>
      </c>
      <c r="C102" s="20">
        <v>19</v>
      </c>
      <c r="D102" s="33">
        <v>-0.05</v>
      </c>
      <c r="E102" s="21"/>
      <c r="F102" s="21"/>
      <c r="G102" s="21"/>
      <c r="H102" s="21"/>
      <c r="I102" s="21"/>
      <c r="J102" s="21"/>
      <c r="K102" s="21"/>
      <c r="O102" s="60" t="s">
        <v>126</v>
      </c>
      <c r="P102" s="125" t="s">
        <v>127</v>
      </c>
      <c r="Q102" s="51"/>
      <c r="R102" s="51"/>
      <c r="S102" s="57"/>
      <c r="T102" s="52"/>
    </row>
    <row r="103" spans="1:20" s="23" customFormat="1" ht="22.15" customHeight="1" x14ac:dyDescent="0.25">
      <c r="A103" s="106" t="str">
        <f t="shared" si="6"/>
        <v>Pozostałe koszty</v>
      </c>
      <c r="B103" s="107">
        <v>3</v>
      </c>
      <c r="C103" s="107">
        <v>4</v>
      </c>
      <c r="D103" s="105">
        <v>-0.25</v>
      </c>
      <c r="E103" s="21"/>
      <c r="F103" s="21"/>
      <c r="G103" s="21"/>
      <c r="H103" s="21"/>
      <c r="I103" s="21"/>
      <c r="J103" s="21"/>
      <c r="K103" s="21"/>
      <c r="O103" s="60" t="s">
        <v>128</v>
      </c>
      <c r="P103" s="125" t="s">
        <v>129</v>
      </c>
      <c r="Q103" s="51"/>
      <c r="R103" s="51"/>
      <c r="S103" s="57"/>
      <c r="T103" s="52"/>
    </row>
    <row r="104" spans="1:20" s="23" customFormat="1" ht="22.15" customHeight="1" x14ac:dyDescent="0.25">
      <c r="A104" s="19" t="str">
        <f t="shared" si="6"/>
        <v xml:space="preserve">Koszt wytworzenia sprzedanych produktów </v>
      </c>
      <c r="B104" s="20">
        <v>147</v>
      </c>
      <c r="C104" s="20">
        <v>144</v>
      </c>
      <c r="D104" s="34">
        <v>0.02</v>
      </c>
      <c r="E104" s="21"/>
      <c r="F104" s="21"/>
      <c r="G104" s="21"/>
      <c r="H104" s="21"/>
      <c r="I104" s="21"/>
      <c r="J104" s="21"/>
      <c r="K104" s="21"/>
      <c r="O104" s="60" t="s">
        <v>130</v>
      </c>
      <c r="P104" s="125" t="s">
        <v>216</v>
      </c>
      <c r="Q104" s="51"/>
      <c r="R104" s="51"/>
      <c r="S104" s="57"/>
      <c r="T104" s="52"/>
    </row>
    <row r="105" spans="1:20" s="23" customFormat="1" ht="22.15" customHeight="1" x14ac:dyDescent="0.25">
      <c r="A105" s="19" t="str">
        <f t="shared" si="6"/>
        <v>Koszt własny sprzedaży</v>
      </c>
      <c r="B105" s="20">
        <v>148</v>
      </c>
      <c r="C105" s="20">
        <v>144</v>
      </c>
      <c r="D105" s="34">
        <v>0.03</v>
      </c>
      <c r="E105" s="21"/>
      <c r="F105" s="21"/>
      <c r="G105" s="21"/>
      <c r="H105" s="21"/>
      <c r="I105" s="21"/>
      <c r="J105" s="21"/>
      <c r="K105" s="21"/>
      <c r="O105" s="60" t="s">
        <v>132</v>
      </c>
      <c r="P105" s="125" t="s">
        <v>133</v>
      </c>
      <c r="Q105" s="51"/>
      <c r="R105" s="51"/>
      <c r="S105" s="57"/>
      <c r="T105" s="52"/>
    </row>
    <row r="106" spans="1:20" s="23" customFormat="1" ht="22.15" customHeight="1" x14ac:dyDescent="0.25">
      <c r="A106" s="19" t="str">
        <f t="shared" si="6"/>
        <v>EBIT</v>
      </c>
      <c r="B106" s="20">
        <v>25</v>
      </c>
      <c r="C106" s="20">
        <v>49</v>
      </c>
      <c r="D106" s="34">
        <v>-0.49</v>
      </c>
      <c r="E106" s="21"/>
      <c r="F106" s="21"/>
      <c r="G106" s="21"/>
      <c r="H106" s="21"/>
      <c r="I106" s="21"/>
      <c r="J106" s="21"/>
      <c r="K106" s="21"/>
      <c r="O106" s="60" t="s">
        <v>18</v>
      </c>
      <c r="P106" s="125" t="s">
        <v>18</v>
      </c>
      <c r="Q106" s="51"/>
      <c r="R106" s="51"/>
      <c r="S106" s="51"/>
      <c r="T106" s="52"/>
    </row>
    <row r="107" spans="1:20" s="23" customFormat="1" ht="22.15" customHeight="1" x14ac:dyDescent="0.25">
      <c r="A107" s="19" t="str">
        <f t="shared" si="6"/>
        <v>EBITDA</v>
      </c>
      <c r="B107" s="20">
        <v>91</v>
      </c>
      <c r="C107" s="20">
        <v>114</v>
      </c>
      <c r="D107" s="34">
        <v>-0.2</v>
      </c>
      <c r="E107" s="21"/>
      <c r="F107" s="21"/>
      <c r="G107" s="21"/>
      <c r="H107" s="21"/>
      <c r="I107" s="21"/>
      <c r="J107" s="21"/>
      <c r="K107" s="21"/>
      <c r="O107" s="60" t="s">
        <v>15</v>
      </c>
      <c r="P107" s="125" t="s">
        <v>15</v>
      </c>
      <c r="Q107" s="51"/>
      <c r="R107" s="51"/>
      <c r="S107" s="57"/>
      <c r="T107" s="52"/>
    </row>
    <row r="108" spans="1:20" s="23" customFormat="1" ht="22.15" customHeight="1" x14ac:dyDescent="0.25">
      <c r="A108" s="32"/>
      <c r="B108" s="7"/>
      <c r="C108" s="7"/>
      <c r="D108" s="7"/>
      <c r="E108" s="21"/>
      <c r="F108" s="21"/>
      <c r="G108" s="21"/>
      <c r="H108" s="21"/>
      <c r="I108" s="21"/>
      <c r="J108" s="21"/>
      <c r="K108" s="21"/>
      <c r="O108" s="65"/>
      <c r="P108" s="65"/>
      <c r="Q108" s="52"/>
      <c r="R108" s="52"/>
      <c r="S108" s="52"/>
      <c r="T108" s="52"/>
    </row>
    <row r="109" spans="1:20" s="23" customFormat="1" ht="22.15" customHeight="1" x14ac:dyDescent="0.25">
      <c r="A109" s="10" t="str">
        <f t="shared" ref="A109:A125" si="8">IF(B$1="ENGLISH",O109,P109)</f>
        <v>Dystrybucja</v>
      </c>
      <c r="B109" s="11"/>
      <c r="C109" s="11"/>
      <c r="D109" s="11"/>
      <c r="E109" s="21"/>
      <c r="F109" s="21"/>
      <c r="G109" s="21"/>
      <c r="H109" s="21"/>
      <c r="I109" s="21"/>
      <c r="J109" s="21"/>
      <c r="K109" s="21"/>
      <c r="O109" s="61" t="s">
        <v>138</v>
      </c>
      <c r="P109" s="61" t="s">
        <v>139</v>
      </c>
      <c r="Q109" s="56"/>
      <c r="R109" s="56"/>
      <c r="S109" s="56"/>
      <c r="T109" s="52"/>
    </row>
    <row r="110" spans="1:20" s="9" customFormat="1" ht="22.15" customHeight="1" x14ac:dyDescent="0.25">
      <c r="A110" s="17" t="str">
        <f t="shared" si="8"/>
        <v xml:space="preserve"> [mln PLN]</v>
      </c>
      <c r="B110" s="18" t="str">
        <f>B92</f>
        <v>I kw. 2017</v>
      </c>
      <c r="C110" s="18" t="str">
        <f t="shared" ref="C110:D110" si="9">C92</f>
        <v>I kw. 2016</v>
      </c>
      <c r="D110" s="18" t="str">
        <f t="shared" si="9"/>
        <v>r/r</v>
      </c>
      <c r="E110" s="8"/>
      <c r="F110" s="8"/>
      <c r="G110" s="8"/>
      <c r="H110" s="8"/>
      <c r="I110" s="8"/>
      <c r="J110" s="8"/>
      <c r="K110" s="8"/>
      <c r="O110" s="61" t="s">
        <v>7</v>
      </c>
      <c r="P110" s="61" t="s">
        <v>227</v>
      </c>
      <c r="Q110" s="53"/>
      <c r="R110" s="53"/>
      <c r="S110" s="53"/>
      <c r="T110" s="52"/>
    </row>
    <row r="111" spans="1:20" s="23" customFormat="1" ht="22.15" customHeight="1" x14ac:dyDescent="0.25">
      <c r="A111" s="24" t="str">
        <f t="shared" si="8"/>
        <v>Przychody ze sprzedaży, w tym:</v>
      </c>
      <c r="B111" s="26">
        <v>1643</v>
      </c>
      <c r="C111" s="26">
        <v>1510</v>
      </c>
      <c r="D111" s="33">
        <v>0.09</v>
      </c>
      <c r="E111" s="21"/>
      <c r="F111" s="21"/>
      <c r="G111" s="21"/>
      <c r="H111" s="21"/>
      <c r="I111" s="21"/>
      <c r="J111" s="21"/>
      <c r="K111" s="21"/>
      <c r="O111" s="61" t="s">
        <v>106</v>
      </c>
      <c r="P111" s="132" t="s">
        <v>107</v>
      </c>
      <c r="Q111" s="54"/>
      <c r="R111" s="54"/>
      <c r="S111" s="58"/>
      <c r="T111" s="52"/>
    </row>
    <row r="112" spans="1:20" s="23" customFormat="1" ht="22.15" customHeight="1" x14ac:dyDescent="0.25">
      <c r="A112" s="19" t="str">
        <f t="shared" si="8"/>
        <v>Przychody ze sprzedaży usług dystrybucyjnych</v>
      </c>
      <c r="B112" s="28">
        <v>1577</v>
      </c>
      <c r="C112" s="28">
        <v>1439</v>
      </c>
      <c r="D112" s="33">
        <v>0.1</v>
      </c>
      <c r="E112" s="21"/>
      <c r="F112" s="21"/>
      <c r="G112" s="21"/>
      <c r="H112" s="21"/>
      <c r="I112" s="21"/>
      <c r="J112" s="21"/>
      <c r="K112" s="21"/>
      <c r="O112" s="60" t="s">
        <v>140</v>
      </c>
      <c r="P112" s="125" t="s">
        <v>141</v>
      </c>
      <c r="Q112" s="55"/>
      <c r="R112" s="55"/>
      <c r="S112" s="57"/>
      <c r="T112" s="52"/>
    </row>
    <row r="113" spans="1:20" s="23" customFormat="1" ht="22.15" customHeight="1" x14ac:dyDescent="0.25">
      <c r="A113" s="106" t="str">
        <f t="shared" si="8"/>
        <v>Pozostałe przychody z podstawowej działaln.</v>
      </c>
      <c r="B113" s="107">
        <v>39</v>
      </c>
      <c r="C113" s="107">
        <v>45</v>
      </c>
      <c r="D113" s="116">
        <v>-0.13</v>
      </c>
      <c r="E113" s="21"/>
      <c r="F113" s="21"/>
      <c r="G113" s="21"/>
      <c r="H113" s="21"/>
      <c r="I113" s="21"/>
      <c r="J113" s="21"/>
      <c r="K113" s="21"/>
      <c r="O113" s="60" t="s">
        <v>142</v>
      </c>
      <c r="P113" s="125" t="s">
        <v>143</v>
      </c>
      <c r="Q113" s="51"/>
      <c r="R113" s="51"/>
      <c r="S113" s="57"/>
      <c r="T113" s="52"/>
    </row>
    <row r="114" spans="1:20" s="23" customFormat="1" ht="22.15" customHeight="1" x14ac:dyDescent="0.25">
      <c r="A114" s="24" t="str">
        <f t="shared" si="8"/>
        <v>Koszty rodzajowe, w tym:</v>
      </c>
      <c r="B114" s="26">
        <v>1344</v>
      </c>
      <c r="C114" s="26">
        <v>1253</v>
      </c>
      <c r="D114" s="34">
        <v>7.0000000000000007E-2</v>
      </c>
      <c r="E114" s="21"/>
      <c r="F114" s="21"/>
      <c r="G114" s="21"/>
      <c r="H114" s="21"/>
      <c r="I114" s="21"/>
      <c r="J114" s="21"/>
      <c r="K114" s="21"/>
      <c r="O114" s="61" t="s">
        <v>114</v>
      </c>
      <c r="P114" s="132" t="s">
        <v>115</v>
      </c>
      <c r="Q114" s="54"/>
      <c r="R114" s="54"/>
      <c r="S114" s="58"/>
      <c r="T114" s="52"/>
    </row>
    <row r="115" spans="1:20" s="23" customFormat="1" ht="22.15" customHeight="1" x14ac:dyDescent="0.25">
      <c r="A115" s="19" t="str">
        <f t="shared" si="8"/>
        <v>Amortyzacja</v>
      </c>
      <c r="B115" s="20">
        <v>292</v>
      </c>
      <c r="C115" s="20">
        <v>283</v>
      </c>
      <c r="D115" s="34">
        <v>0.03</v>
      </c>
      <c r="E115" s="21"/>
      <c r="F115" s="21"/>
      <c r="G115" s="21"/>
      <c r="H115" s="21"/>
      <c r="I115" s="21"/>
      <c r="J115" s="21"/>
      <c r="K115" s="21"/>
      <c r="O115" s="60" t="s">
        <v>116</v>
      </c>
      <c r="P115" s="125" t="s">
        <v>117</v>
      </c>
      <c r="Q115" s="51"/>
      <c r="R115" s="51"/>
      <c r="S115" s="57"/>
      <c r="T115" s="52"/>
    </row>
    <row r="116" spans="1:20" s="23" customFormat="1" ht="22.15" customHeight="1" x14ac:dyDescent="0.25">
      <c r="A116" s="19" t="str">
        <f t="shared" si="8"/>
        <v>Zużycie materiałów</v>
      </c>
      <c r="B116" s="20">
        <v>16</v>
      </c>
      <c r="C116" s="20">
        <v>15</v>
      </c>
      <c r="D116" s="34">
        <v>7.0000000000000007E-2</v>
      </c>
      <c r="E116" s="21"/>
      <c r="F116" s="21"/>
      <c r="G116" s="21"/>
      <c r="H116" s="21"/>
      <c r="I116" s="21"/>
      <c r="J116" s="21"/>
      <c r="K116" s="21"/>
      <c r="O116" s="60" t="s">
        <v>136</v>
      </c>
      <c r="P116" s="125" t="s">
        <v>119</v>
      </c>
      <c r="Q116" s="51"/>
      <c r="R116" s="51"/>
      <c r="S116" s="57"/>
      <c r="T116" s="52"/>
    </row>
    <row r="117" spans="1:20" s="23" customFormat="1" ht="22.15" customHeight="1" x14ac:dyDescent="0.25">
      <c r="A117" s="19" t="str">
        <f t="shared" si="8"/>
        <v>Zużycie energii</v>
      </c>
      <c r="B117" s="20">
        <v>146</v>
      </c>
      <c r="C117" s="20">
        <v>167</v>
      </c>
      <c r="D117" s="33">
        <v>-0.13</v>
      </c>
      <c r="E117" s="21"/>
      <c r="F117" s="21"/>
      <c r="G117" s="21"/>
      <c r="H117" s="21"/>
      <c r="I117" s="21"/>
      <c r="J117" s="21"/>
      <c r="K117" s="21"/>
      <c r="O117" s="60" t="s">
        <v>120</v>
      </c>
      <c r="P117" s="125" t="s">
        <v>121</v>
      </c>
      <c r="Q117" s="51"/>
      <c r="R117" s="51"/>
      <c r="S117" s="57"/>
      <c r="T117" s="52"/>
    </row>
    <row r="118" spans="1:20" s="23" customFormat="1" ht="22.15" customHeight="1" x14ac:dyDescent="0.25">
      <c r="A118" s="19" t="str">
        <f t="shared" si="8"/>
        <v>Usługi obce</v>
      </c>
      <c r="B118" s="20">
        <v>514</v>
      </c>
      <c r="C118" s="20">
        <v>424</v>
      </c>
      <c r="D118" s="34">
        <v>0.21</v>
      </c>
      <c r="E118" s="21"/>
      <c r="F118" s="21"/>
      <c r="G118" s="21"/>
      <c r="H118" s="21"/>
      <c r="I118" s="21"/>
      <c r="J118" s="21"/>
      <c r="K118" s="21"/>
      <c r="O118" s="60" t="s">
        <v>122</v>
      </c>
      <c r="P118" s="125" t="s">
        <v>123</v>
      </c>
      <c r="Q118" s="51"/>
      <c r="R118" s="51"/>
      <c r="S118" s="57"/>
      <c r="T118" s="52"/>
    </row>
    <row r="119" spans="1:20" s="23" customFormat="1" ht="22.15" customHeight="1" x14ac:dyDescent="0.25">
      <c r="A119" s="19" t="str">
        <f t="shared" si="8"/>
        <v>Podatki i opłaty</v>
      </c>
      <c r="B119" s="20">
        <v>105</v>
      </c>
      <c r="C119" s="20">
        <v>99</v>
      </c>
      <c r="D119" s="34">
        <v>0.06</v>
      </c>
      <c r="E119" s="21"/>
      <c r="F119" s="21"/>
      <c r="G119" s="21"/>
      <c r="H119" s="21"/>
      <c r="I119" s="21"/>
      <c r="J119" s="21"/>
      <c r="K119" s="21"/>
      <c r="O119" s="60" t="s">
        <v>124</v>
      </c>
      <c r="P119" s="125" t="s">
        <v>125</v>
      </c>
      <c r="Q119" s="51"/>
      <c r="R119" s="51"/>
      <c r="S119" s="57"/>
      <c r="T119" s="52"/>
    </row>
    <row r="120" spans="1:20" s="23" customFormat="1" ht="22.15" customHeight="1" x14ac:dyDescent="0.25">
      <c r="A120" s="19" t="str">
        <f t="shared" si="8"/>
        <v>Koszty osobowe</v>
      </c>
      <c r="B120" s="20">
        <v>268</v>
      </c>
      <c r="C120" s="20">
        <v>262</v>
      </c>
      <c r="D120" s="34">
        <v>0.02</v>
      </c>
      <c r="E120" s="21"/>
      <c r="F120" s="21"/>
      <c r="G120" s="21"/>
      <c r="H120" s="21"/>
      <c r="I120" s="21"/>
      <c r="J120" s="21"/>
      <c r="K120" s="21"/>
      <c r="O120" s="60" t="s">
        <v>126</v>
      </c>
      <c r="P120" s="125" t="s">
        <v>127</v>
      </c>
      <c r="Q120" s="51"/>
      <c r="R120" s="51"/>
      <c r="S120" s="57"/>
      <c r="T120" s="52"/>
    </row>
    <row r="121" spans="1:20" s="23" customFormat="1" ht="22.15" customHeight="1" x14ac:dyDescent="0.25">
      <c r="A121" s="106" t="str">
        <f t="shared" si="8"/>
        <v>Pozostałe koszty</v>
      </c>
      <c r="B121" s="107">
        <v>4</v>
      </c>
      <c r="C121" s="107">
        <v>4</v>
      </c>
      <c r="D121" s="117">
        <v>0</v>
      </c>
      <c r="E121" s="21"/>
      <c r="F121" s="21"/>
      <c r="G121" s="21"/>
      <c r="H121" s="21"/>
      <c r="I121" s="21"/>
      <c r="J121" s="21"/>
      <c r="K121" s="21"/>
      <c r="O121" s="60" t="s">
        <v>128</v>
      </c>
      <c r="P121" s="125" t="s">
        <v>129</v>
      </c>
      <c r="Q121" s="51"/>
      <c r="R121" s="51"/>
      <c r="S121" s="57"/>
      <c r="T121" s="52"/>
    </row>
    <row r="122" spans="1:20" s="23" customFormat="1" ht="22.15" customHeight="1" x14ac:dyDescent="0.25">
      <c r="A122" s="19" t="str">
        <f t="shared" si="8"/>
        <v>Koszt wytworzenia sprzedanych produktów</v>
      </c>
      <c r="B122" s="28">
        <v>1250</v>
      </c>
      <c r="C122" s="28">
        <v>1170</v>
      </c>
      <c r="D122" s="34">
        <v>7.0000000000000007E-2</v>
      </c>
      <c r="E122" s="21"/>
      <c r="F122" s="21"/>
      <c r="G122" s="21"/>
      <c r="H122" s="21"/>
      <c r="I122" s="21"/>
      <c r="J122" s="21"/>
      <c r="K122" s="21"/>
      <c r="O122" s="60" t="s">
        <v>130</v>
      </c>
      <c r="P122" s="125" t="s">
        <v>131</v>
      </c>
      <c r="Q122" s="55"/>
      <c r="R122" s="55"/>
      <c r="S122" s="57"/>
      <c r="T122" s="52"/>
    </row>
    <row r="123" spans="1:20" s="23" customFormat="1" ht="22.15" customHeight="1" x14ac:dyDescent="0.25">
      <c r="A123" s="19" t="str">
        <f t="shared" si="8"/>
        <v>Koszt własny sprzedaży</v>
      </c>
      <c r="B123" s="28">
        <v>1250</v>
      </c>
      <c r="C123" s="28">
        <v>1170</v>
      </c>
      <c r="D123" s="34">
        <v>7.0000000000000007E-2</v>
      </c>
      <c r="E123" s="21"/>
      <c r="F123" s="21"/>
      <c r="G123" s="21"/>
      <c r="H123" s="21"/>
      <c r="I123" s="21"/>
      <c r="J123" s="21"/>
      <c r="K123" s="21"/>
      <c r="O123" s="60" t="s">
        <v>132</v>
      </c>
      <c r="P123" s="125" t="s">
        <v>133</v>
      </c>
      <c r="Q123" s="55"/>
      <c r="R123" s="55"/>
      <c r="S123" s="57"/>
      <c r="T123" s="52"/>
    </row>
    <row r="124" spans="1:20" s="23" customFormat="1" ht="22.15" customHeight="1" x14ac:dyDescent="0.25">
      <c r="A124" s="19" t="str">
        <f t="shared" si="8"/>
        <v>EBIT</v>
      </c>
      <c r="B124" s="20">
        <v>326</v>
      </c>
      <c r="C124" s="20">
        <v>273</v>
      </c>
      <c r="D124" s="33">
        <v>0.19</v>
      </c>
      <c r="E124" s="21"/>
      <c r="F124" s="21"/>
      <c r="G124" s="21"/>
      <c r="H124" s="21"/>
      <c r="I124" s="21"/>
      <c r="J124" s="21"/>
      <c r="K124" s="21"/>
      <c r="O124" s="60" t="s">
        <v>18</v>
      </c>
      <c r="P124" s="125" t="s">
        <v>18</v>
      </c>
      <c r="Q124" s="51"/>
      <c r="R124" s="51"/>
      <c r="S124" s="57"/>
      <c r="T124" s="52"/>
    </row>
    <row r="125" spans="1:20" s="23" customFormat="1" ht="22.15" customHeight="1" x14ac:dyDescent="0.25">
      <c r="A125" s="19" t="str">
        <f t="shared" si="8"/>
        <v>EBITDA</v>
      </c>
      <c r="B125" s="20">
        <v>618</v>
      </c>
      <c r="C125" s="20">
        <v>555</v>
      </c>
      <c r="D125" s="33">
        <v>0.11</v>
      </c>
      <c r="E125" s="21"/>
      <c r="F125" s="21"/>
      <c r="G125" s="21"/>
      <c r="H125" s="21"/>
      <c r="I125" s="21"/>
      <c r="J125" s="21"/>
      <c r="K125" s="21"/>
      <c r="O125" s="60" t="s">
        <v>15</v>
      </c>
      <c r="P125" s="125" t="s">
        <v>15</v>
      </c>
      <c r="Q125" s="51"/>
      <c r="R125" s="51"/>
      <c r="S125" s="57"/>
      <c r="T125" s="52"/>
    </row>
    <row r="126" spans="1:20" s="23" customFormat="1" ht="22.15" customHeight="1" x14ac:dyDescent="0.25">
      <c r="A126" s="32"/>
      <c r="B126" s="7"/>
      <c r="C126" s="7"/>
      <c r="D126" s="7"/>
      <c r="E126" s="21"/>
      <c r="F126" s="21"/>
      <c r="G126" s="21"/>
      <c r="H126" s="21"/>
      <c r="I126" s="21"/>
      <c r="J126" s="21"/>
      <c r="K126" s="21"/>
      <c r="O126" s="65"/>
      <c r="P126" s="65"/>
      <c r="Q126" s="52"/>
      <c r="R126" s="52"/>
      <c r="S126" s="52"/>
      <c r="T126" s="52"/>
    </row>
    <row r="127" spans="1:20" s="23" customFormat="1" ht="22.15" customHeight="1" x14ac:dyDescent="0.25">
      <c r="A127" s="10" t="str">
        <f t="shared" ref="A127:A144" si="10">IF(B$1="ENGLISH",O127,P127)</f>
        <v>Obrót</v>
      </c>
      <c r="B127" s="11"/>
      <c r="C127" s="11"/>
      <c r="D127" s="11"/>
      <c r="E127" s="21"/>
      <c r="F127" s="21"/>
      <c r="G127" s="21"/>
      <c r="H127" s="21"/>
      <c r="I127" s="21"/>
      <c r="J127" s="21"/>
      <c r="K127" s="21"/>
      <c r="O127" s="61" t="s">
        <v>144</v>
      </c>
      <c r="P127" s="61" t="s">
        <v>145</v>
      </c>
      <c r="Q127" s="56"/>
      <c r="R127" s="56"/>
      <c r="S127" s="56"/>
      <c r="T127" s="52"/>
    </row>
    <row r="128" spans="1:20" s="9" customFormat="1" ht="22.15" customHeight="1" x14ac:dyDescent="0.25">
      <c r="A128" s="17" t="str">
        <f t="shared" si="10"/>
        <v xml:space="preserve"> [mln PLN]</v>
      </c>
      <c r="B128" s="18" t="str">
        <f>B110</f>
        <v>I kw. 2017</v>
      </c>
      <c r="C128" s="18" t="str">
        <f t="shared" ref="C128:D128" si="11">C110</f>
        <v>I kw. 2016</v>
      </c>
      <c r="D128" s="18" t="str">
        <f t="shared" si="11"/>
        <v>r/r</v>
      </c>
      <c r="E128" s="8"/>
      <c r="F128" s="8"/>
      <c r="G128" s="8"/>
      <c r="H128" s="8"/>
      <c r="I128" s="8"/>
      <c r="J128" s="8"/>
      <c r="K128" s="8"/>
      <c r="O128" s="61" t="s">
        <v>7</v>
      </c>
      <c r="P128" s="61" t="s">
        <v>227</v>
      </c>
      <c r="Q128" s="53"/>
      <c r="R128" s="53"/>
      <c r="S128" s="53"/>
      <c r="T128" s="52"/>
    </row>
    <row r="129" spans="1:20" s="23" customFormat="1" ht="22.15" customHeight="1" x14ac:dyDescent="0.25">
      <c r="A129" s="24" t="str">
        <f t="shared" si="10"/>
        <v>Przychody ze sprzedaży, w tym:</v>
      </c>
      <c r="B129" s="26">
        <v>3953</v>
      </c>
      <c r="C129" s="26">
        <v>4142</v>
      </c>
      <c r="D129" s="34">
        <v>-0.05</v>
      </c>
      <c r="E129" s="21"/>
      <c r="F129" s="21"/>
      <c r="G129" s="21"/>
      <c r="H129" s="21"/>
      <c r="I129" s="21"/>
      <c r="J129" s="21"/>
      <c r="K129" s="21"/>
      <c r="O129" s="61" t="s">
        <v>106</v>
      </c>
      <c r="P129" s="132" t="s">
        <v>107</v>
      </c>
      <c r="Q129" s="54"/>
      <c r="R129" s="54"/>
      <c r="S129" s="58"/>
      <c r="T129" s="52"/>
    </row>
    <row r="130" spans="1:20" s="23" customFormat="1" ht="22.15" customHeight="1" x14ac:dyDescent="0.25">
      <c r="A130" s="19" t="str">
        <f t="shared" si="10"/>
        <v>Przychody ze sprzedaży energii elektrycznej</v>
      </c>
      <c r="B130" s="28">
        <v>2503</v>
      </c>
      <c r="C130" s="28">
        <v>2546</v>
      </c>
      <c r="D130" s="34">
        <v>-0.02</v>
      </c>
      <c r="E130" s="21"/>
      <c r="F130" s="21"/>
      <c r="G130" s="21"/>
      <c r="H130" s="21"/>
      <c r="I130" s="21"/>
      <c r="J130" s="21"/>
      <c r="K130" s="21"/>
      <c r="O130" s="60" t="s">
        <v>108</v>
      </c>
      <c r="P130" s="125" t="s">
        <v>109</v>
      </c>
      <c r="Q130" s="55"/>
      <c r="R130" s="55"/>
      <c r="S130" s="57"/>
      <c r="T130" s="52"/>
    </row>
    <row r="131" spans="1:20" s="23" customFormat="1" ht="22.15" customHeight="1" x14ac:dyDescent="0.25">
      <c r="A131" s="19" t="str">
        <f t="shared" si="10"/>
        <v>Przychody ze sprzedaży usług dystrybucyjnych</v>
      </c>
      <c r="B131" s="28">
        <v>1063</v>
      </c>
      <c r="C131" s="20">
        <v>997</v>
      </c>
      <c r="D131" s="33">
        <v>7.0000000000000007E-2</v>
      </c>
      <c r="E131" s="21"/>
      <c r="F131" s="21"/>
      <c r="G131" s="21"/>
      <c r="H131" s="21"/>
      <c r="I131" s="21"/>
      <c r="J131" s="21"/>
      <c r="K131" s="21"/>
      <c r="O131" s="60" t="s">
        <v>140</v>
      </c>
      <c r="P131" s="125" t="s">
        <v>141</v>
      </c>
      <c r="Q131" s="55"/>
      <c r="R131" s="55"/>
      <c r="S131" s="57"/>
      <c r="T131" s="52"/>
    </row>
    <row r="132" spans="1:20" s="23" customFormat="1" ht="22.15" customHeight="1" x14ac:dyDescent="0.25">
      <c r="A132" s="106" t="str">
        <f t="shared" si="10"/>
        <v>Przychody ze sprzedaży uprawnień CO2</v>
      </c>
      <c r="B132" s="107">
        <v>60</v>
      </c>
      <c r="C132" s="107">
        <v>212</v>
      </c>
      <c r="D132" s="115">
        <v>-0.72</v>
      </c>
      <c r="E132" s="21"/>
      <c r="F132" s="21"/>
      <c r="G132" s="21"/>
      <c r="H132" s="21"/>
      <c r="I132" s="21"/>
      <c r="J132" s="21"/>
      <c r="K132" s="21"/>
      <c r="O132" s="60" t="s">
        <v>146</v>
      </c>
      <c r="P132" s="125" t="s">
        <v>147</v>
      </c>
      <c r="Q132" s="51"/>
      <c r="R132" s="51"/>
      <c r="S132" s="51"/>
      <c r="T132" s="52"/>
    </row>
    <row r="133" spans="1:20" s="23" customFormat="1" ht="22.15" customHeight="1" x14ac:dyDescent="0.25">
      <c r="A133" s="24" t="str">
        <f t="shared" si="10"/>
        <v>Koszty rodzajowe, w tym:</v>
      </c>
      <c r="B133" s="25">
        <v>348</v>
      </c>
      <c r="C133" s="25">
        <v>415</v>
      </c>
      <c r="D133" s="33">
        <v>-0.16</v>
      </c>
      <c r="E133" s="21"/>
      <c r="F133" s="21"/>
      <c r="G133" s="21"/>
      <c r="H133" s="21"/>
      <c r="I133" s="21"/>
      <c r="J133" s="21"/>
      <c r="K133" s="21"/>
      <c r="O133" s="61" t="s">
        <v>114</v>
      </c>
      <c r="P133" s="132" t="s">
        <v>115</v>
      </c>
      <c r="Q133" s="51"/>
      <c r="R133" s="51"/>
      <c r="S133" s="57"/>
      <c r="T133" s="52"/>
    </row>
    <row r="134" spans="1:20" s="23" customFormat="1" ht="22.15" customHeight="1" x14ac:dyDescent="0.25">
      <c r="A134" s="19" t="str">
        <f t="shared" si="10"/>
        <v>Amortyzacja</v>
      </c>
      <c r="B134" s="20">
        <v>7</v>
      </c>
      <c r="C134" s="20">
        <v>7</v>
      </c>
      <c r="D134" s="36">
        <v>0</v>
      </c>
      <c r="E134" s="21"/>
      <c r="F134" s="21"/>
      <c r="G134" s="21"/>
      <c r="H134" s="21"/>
      <c r="I134" s="21"/>
      <c r="J134" s="21"/>
      <c r="K134" s="21"/>
      <c r="O134" s="60" t="s">
        <v>116</v>
      </c>
      <c r="P134" s="125" t="s">
        <v>117</v>
      </c>
      <c r="Q134" s="53"/>
      <c r="R134" s="53"/>
      <c r="S134" s="58"/>
      <c r="T134" s="52"/>
    </row>
    <row r="135" spans="1:20" s="23" customFormat="1" ht="22.15" customHeight="1" x14ac:dyDescent="0.25">
      <c r="A135" s="19" t="str">
        <f t="shared" si="10"/>
        <v>Zużycie materiałów</v>
      </c>
      <c r="B135" s="20">
        <v>1</v>
      </c>
      <c r="C135" s="20">
        <v>1</v>
      </c>
      <c r="D135" s="36">
        <v>0</v>
      </c>
      <c r="E135" s="21"/>
      <c r="F135" s="21"/>
      <c r="G135" s="21"/>
      <c r="H135" s="21"/>
      <c r="I135" s="21"/>
      <c r="J135" s="21"/>
      <c r="K135" s="21"/>
      <c r="O135" s="60" t="s">
        <v>136</v>
      </c>
      <c r="P135" s="125" t="s">
        <v>119</v>
      </c>
      <c r="Q135" s="51"/>
      <c r="R135" s="51"/>
      <c r="S135" s="57"/>
      <c r="T135" s="52"/>
    </row>
    <row r="136" spans="1:20" s="23" customFormat="1" ht="22.15" customHeight="1" x14ac:dyDescent="0.25">
      <c r="A136" s="19" t="str">
        <f t="shared" si="10"/>
        <v>Zużycie energii</v>
      </c>
      <c r="B136" s="20">
        <v>1</v>
      </c>
      <c r="C136" s="20">
        <v>1</v>
      </c>
      <c r="D136" s="36">
        <v>0</v>
      </c>
      <c r="E136" s="21"/>
      <c r="F136" s="21"/>
      <c r="G136" s="21"/>
      <c r="H136" s="21"/>
      <c r="I136" s="21"/>
      <c r="J136" s="21"/>
      <c r="K136" s="21"/>
      <c r="O136" s="60" t="s">
        <v>120</v>
      </c>
      <c r="P136" s="125" t="s">
        <v>121</v>
      </c>
      <c r="Q136" s="51"/>
      <c r="R136" s="51"/>
      <c r="S136" s="57"/>
      <c r="T136" s="52"/>
    </row>
    <row r="137" spans="1:20" s="23" customFormat="1" ht="22.15" customHeight="1" x14ac:dyDescent="0.25">
      <c r="A137" s="19" t="str">
        <f t="shared" si="10"/>
        <v>Usługi obce</v>
      </c>
      <c r="B137" s="20">
        <v>49</v>
      </c>
      <c r="C137" s="20">
        <v>52</v>
      </c>
      <c r="D137" s="33">
        <v>-0.06</v>
      </c>
      <c r="E137" s="21"/>
      <c r="F137" s="21"/>
      <c r="G137" s="21"/>
      <c r="H137" s="21"/>
      <c r="I137" s="21"/>
      <c r="J137" s="21"/>
      <c r="K137" s="21"/>
      <c r="O137" s="60" t="s">
        <v>122</v>
      </c>
      <c r="P137" s="125" t="s">
        <v>123</v>
      </c>
      <c r="Q137" s="51"/>
      <c r="R137" s="51"/>
      <c r="S137" s="57"/>
      <c r="T137" s="52"/>
    </row>
    <row r="138" spans="1:20" s="23" customFormat="1" ht="22.15" customHeight="1" x14ac:dyDescent="0.25">
      <c r="A138" s="19" t="str">
        <f t="shared" si="10"/>
        <v>Podatki i opłaty</v>
      </c>
      <c r="B138" s="20">
        <v>202</v>
      </c>
      <c r="C138" s="20">
        <v>263</v>
      </c>
      <c r="D138" s="33">
        <v>-0.23</v>
      </c>
      <c r="E138" s="21"/>
      <c r="F138" s="21"/>
      <c r="G138" s="21"/>
      <c r="H138" s="21"/>
      <c r="I138" s="21"/>
      <c r="J138" s="21"/>
      <c r="K138" s="21"/>
      <c r="O138" s="60" t="s">
        <v>124</v>
      </c>
      <c r="P138" s="125" t="s">
        <v>125</v>
      </c>
      <c r="Q138" s="51"/>
      <c r="R138" s="51"/>
      <c r="S138" s="57"/>
      <c r="T138" s="52"/>
    </row>
    <row r="139" spans="1:20" s="23" customFormat="1" ht="22.15" customHeight="1" x14ac:dyDescent="0.25">
      <c r="A139" s="19" t="str">
        <f t="shared" si="10"/>
        <v>Koszty osobowe</v>
      </c>
      <c r="B139" s="20">
        <v>71</v>
      </c>
      <c r="C139" s="20">
        <v>68</v>
      </c>
      <c r="D139" s="34">
        <v>0.04</v>
      </c>
      <c r="E139" s="21"/>
      <c r="F139" s="21"/>
      <c r="G139" s="21"/>
      <c r="H139" s="21"/>
      <c r="I139" s="21"/>
      <c r="J139" s="21"/>
      <c r="K139" s="21"/>
      <c r="O139" s="60" t="s">
        <v>126</v>
      </c>
      <c r="P139" s="125" t="s">
        <v>127</v>
      </c>
      <c r="Q139" s="51"/>
      <c r="R139" s="51"/>
      <c r="S139" s="57"/>
      <c r="T139" s="52"/>
    </row>
    <row r="140" spans="1:20" s="23" customFormat="1" ht="22.15" customHeight="1" x14ac:dyDescent="0.25">
      <c r="A140" s="106" t="str">
        <f t="shared" si="10"/>
        <v>Pozostałe koszty</v>
      </c>
      <c r="B140" s="107">
        <v>18</v>
      </c>
      <c r="C140" s="107">
        <v>24</v>
      </c>
      <c r="D140" s="105">
        <v>-0.25</v>
      </c>
      <c r="E140" s="21"/>
      <c r="F140" s="21"/>
      <c r="G140" s="21"/>
      <c r="H140" s="21"/>
      <c r="I140" s="21"/>
      <c r="J140" s="21"/>
      <c r="K140" s="21"/>
      <c r="O140" s="60" t="s">
        <v>128</v>
      </c>
      <c r="P140" s="125" t="s">
        <v>129</v>
      </c>
      <c r="Q140" s="51"/>
      <c r="R140" s="51"/>
      <c r="S140" s="57"/>
      <c r="T140" s="52"/>
    </row>
    <row r="141" spans="1:20" s="23" customFormat="1" ht="22.15" customHeight="1" x14ac:dyDescent="0.25">
      <c r="A141" s="19" t="str">
        <f t="shared" si="10"/>
        <v xml:space="preserve">Koszt wytworzenia sprzedanych produktów </v>
      </c>
      <c r="B141" s="20">
        <v>32</v>
      </c>
      <c r="C141" s="20">
        <v>34</v>
      </c>
      <c r="D141" s="33">
        <v>-0.06</v>
      </c>
      <c r="E141" s="21"/>
      <c r="F141" s="21"/>
      <c r="G141" s="21"/>
      <c r="H141" s="21"/>
      <c r="I141" s="21"/>
      <c r="J141" s="21"/>
      <c r="K141" s="21"/>
      <c r="O141" s="60" t="s">
        <v>130</v>
      </c>
      <c r="P141" s="125" t="s">
        <v>216</v>
      </c>
      <c r="Q141" s="51"/>
      <c r="R141" s="51"/>
      <c r="S141" s="57"/>
      <c r="T141" s="52"/>
    </row>
    <row r="142" spans="1:20" s="23" customFormat="1" ht="22.15" customHeight="1" x14ac:dyDescent="0.25">
      <c r="A142" s="19" t="str">
        <f t="shared" si="10"/>
        <v>Koszt własny sprzedaży</v>
      </c>
      <c r="B142" s="28">
        <v>3391</v>
      </c>
      <c r="C142" s="28">
        <v>3624</v>
      </c>
      <c r="D142" s="33">
        <v>-0.06</v>
      </c>
      <c r="E142" s="21"/>
      <c r="F142" s="21"/>
      <c r="G142" s="21"/>
      <c r="H142" s="21"/>
      <c r="I142" s="21"/>
      <c r="J142" s="21"/>
      <c r="K142" s="21"/>
      <c r="O142" s="60" t="s">
        <v>132</v>
      </c>
      <c r="P142" s="125" t="s">
        <v>133</v>
      </c>
      <c r="Q142" s="51"/>
      <c r="R142" s="51"/>
      <c r="S142" s="57"/>
      <c r="T142" s="52"/>
    </row>
    <row r="143" spans="1:20" s="23" customFormat="1" ht="22.15" customHeight="1" x14ac:dyDescent="0.25">
      <c r="A143" s="19" t="str">
        <f t="shared" si="10"/>
        <v>EBIT</v>
      </c>
      <c r="B143" s="20">
        <v>237</v>
      </c>
      <c r="C143" s="20">
        <v>132</v>
      </c>
      <c r="D143" s="33">
        <v>0.8</v>
      </c>
      <c r="E143" s="21"/>
      <c r="F143" s="21"/>
      <c r="G143" s="21"/>
      <c r="H143" s="21"/>
      <c r="I143" s="21"/>
      <c r="J143" s="21"/>
      <c r="K143" s="21"/>
      <c r="O143" s="60" t="s">
        <v>18</v>
      </c>
      <c r="P143" s="125" t="s">
        <v>18</v>
      </c>
      <c r="Q143" s="55"/>
      <c r="R143" s="55"/>
      <c r="S143" s="57"/>
      <c r="T143" s="52"/>
    </row>
    <row r="144" spans="1:20" s="23" customFormat="1" ht="22.15" customHeight="1" x14ac:dyDescent="0.25">
      <c r="A144" s="19" t="str">
        <f t="shared" si="10"/>
        <v>EBITDA</v>
      </c>
      <c r="B144" s="20">
        <v>243</v>
      </c>
      <c r="C144" s="20">
        <v>139</v>
      </c>
      <c r="D144" s="33">
        <v>0.75</v>
      </c>
      <c r="E144" s="21"/>
      <c r="F144" s="21"/>
      <c r="G144" s="21"/>
      <c r="H144" s="21"/>
      <c r="I144" s="21"/>
      <c r="J144" s="21"/>
      <c r="K144" s="21"/>
      <c r="O144" s="60" t="s">
        <v>15</v>
      </c>
      <c r="P144" s="125" t="s">
        <v>15</v>
      </c>
      <c r="Q144" s="51"/>
      <c r="R144" s="51"/>
      <c r="S144" s="57"/>
      <c r="T144" s="52"/>
    </row>
    <row r="145" spans="1:20" s="23" customFormat="1" ht="22.15" customHeight="1" x14ac:dyDescent="0.25">
      <c r="A145" s="19"/>
      <c r="B145" s="20"/>
      <c r="C145" s="20"/>
      <c r="D145" s="34"/>
      <c r="E145" s="21"/>
      <c r="F145" s="21"/>
      <c r="G145" s="21"/>
      <c r="H145" s="21"/>
      <c r="I145" s="21"/>
      <c r="J145" s="21"/>
      <c r="K145" s="21"/>
      <c r="O145" s="131"/>
      <c r="P145" s="60"/>
      <c r="Q145" s="51"/>
      <c r="R145" s="51"/>
      <c r="S145" s="57"/>
      <c r="T145" s="52"/>
    </row>
    <row r="146" spans="1:20" s="23" customFormat="1" ht="22.15" customHeight="1" x14ac:dyDescent="0.25">
      <c r="A146" s="32"/>
      <c r="B146" s="20"/>
      <c r="C146" s="20"/>
      <c r="D146" s="34"/>
      <c r="E146" s="21"/>
      <c r="F146" s="21"/>
      <c r="G146" s="21"/>
      <c r="H146" s="21"/>
      <c r="I146" s="21"/>
      <c r="J146" s="21"/>
      <c r="K146" s="21"/>
      <c r="O146" s="65"/>
      <c r="P146" s="60"/>
      <c r="Q146" s="52"/>
      <c r="R146" s="52"/>
      <c r="S146" s="52"/>
      <c r="T146" s="52"/>
    </row>
    <row r="147" spans="1:20" s="46" customFormat="1" ht="22.15" customHeight="1" x14ac:dyDescent="0.25">
      <c r="A147" s="44" t="str">
        <f>IF(B$1="ENGLISH",O147,P147)</f>
        <v>Gotówka z operacji, inwestycje i zadłużenie netto</v>
      </c>
      <c r="B147" s="45"/>
      <c r="C147" s="45"/>
      <c r="D147" s="45"/>
      <c r="O147" s="66" t="s">
        <v>148</v>
      </c>
      <c r="P147" s="66" t="s">
        <v>149</v>
      </c>
      <c r="Q147" s="59"/>
      <c r="R147" s="59"/>
      <c r="S147" s="59"/>
      <c r="T147" s="59"/>
    </row>
    <row r="148" spans="1:20" s="9" customFormat="1" ht="22.15" customHeight="1" thickBot="1" x14ac:dyDescent="0.3">
      <c r="A148" s="10" t="str">
        <f>IF(B$1="ENGLISH",O148,P148)</f>
        <v>Skonsolidowane przepływy pieniężne</v>
      </c>
      <c r="B148" s="37"/>
      <c r="C148" s="37"/>
      <c r="D148" s="30"/>
      <c r="E148" s="30"/>
      <c r="F148" s="30"/>
      <c r="G148" s="30"/>
      <c r="H148" s="30"/>
      <c r="I148" s="30"/>
      <c r="J148" s="30"/>
      <c r="K148" s="30"/>
      <c r="O148" s="61" t="s">
        <v>150</v>
      </c>
      <c r="P148" s="61" t="s">
        <v>151</v>
      </c>
      <c r="Q148" s="56"/>
      <c r="R148" s="56"/>
      <c r="S148" s="56"/>
      <c r="T148" s="56"/>
    </row>
    <row r="149" spans="1:20" s="9" customFormat="1" ht="22.15" customHeight="1" x14ac:dyDescent="0.25">
      <c r="A149" s="38"/>
      <c r="B149" s="38" t="str">
        <f>B128</f>
        <v>I kw. 2017</v>
      </c>
      <c r="C149" s="119" t="str">
        <f>C128</f>
        <v>I kw. 2016</v>
      </c>
      <c r="D149" s="40"/>
      <c r="E149" s="14"/>
      <c r="F149" s="14"/>
      <c r="G149" s="14"/>
      <c r="H149" s="14"/>
      <c r="I149" s="14"/>
      <c r="J149" s="14"/>
      <c r="K149" s="14"/>
      <c r="O149" s="51"/>
      <c r="P149" s="51"/>
      <c r="Q149" s="53"/>
      <c r="R149" s="53"/>
      <c r="S149" s="53"/>
      <c r="T149" s="56"/>
    </row>
    <row r="150" spans="1:20" s="23" customFormat="1" ht="22.15" customHeight="1" x14ac:dyDescent="0.25">
      <c r="A150" s="19" t="str">
        <f>IF(B$1="ENGLISH",O150,P150)</f>
        <v>Operacyjne</v>
      </c>
      <c r="B150" s="28">
        <v>1637</v>
      </c>
      <c r="C150" s="28">
        <v>1068</v>
      </c>
      <c r="D150" s="14"/>
      <c r="E150" s="14"/>
      <c r="F150" s="14"/>
      <c r="G150" s="14"/>
      <c r="H150" s="14"/>
      <c r="I150" s="14"/>
      <c r="J150" s="14"/>
      <c r="K150" s="14"/>
      <c r="O150" s="60" t="s">
        <v>152</v>
      </c>
      <c r="P150" s="125" t="s">
        <v>153</v>
      </c>
      <c r="Q150" s="55"/>
      <c r="R150" s="55"/>
      <c r="S150" s="56"/>
      <c r="T150" s="56"/>
    </row>
    <row r="151" spans="1:20" s="23" customFormat="1" ht="22.15" customHeight="1" x14ac:dyDescent="0.25">
      <c r="A151" s="19" t="str">
        <f>IF(B$1="ENGLISH",O151,P151)</f>
        <v>Inwestycyjne</v>
      </c>
      <c r="B151" s="122">
        <v>425</v>
      </c>
      <c r="C151" s="28">
        <v>-2522</v>
      </c>
      <c r="D151" s="14"/>
      <c r="E151" s="14"/>
      <c r="F151" s="14"/>
      <c r="G151" s="14"/>
      <c r="H151" s="14"/>
      <c r="I151" s="14"/>
      <c r="J151" s="14"/>
      <c r="K151" s="14"/>
      <c r="O151" s="60" t="s">
        <v>154</v>
      </c>
      <c r="P151" s="125" t="s">
        <v>217</v>
      </c>
      <c r="Q151" s="55"/>
      <c r="R151" s="55"/>
      <c r="S151" s="56"/>
      <c r="T151" s="56"/>
    </row>
    <row r="152" spans="1:20" s="23" customFormat="1" ht="22.15" customHeight="1" x14ac:dyDescent="0.25">
      <c r="A152" s="19" t="str">
        <f>IF(B$1="ENGLISH",O152,P152)</f>
        <v>Finansowe</v>
      </c>
      <c r="B152" s="20">
        <v>-80</v>
      </c>
      <c r="C152" s="20">
        <v>-20</v>
      </c>
      <c r="D152" s="14"/>
      <c r="E152" s="14"/>
      <c r="F152" s="14"/>
      <c r="G152" s="14"/>
      <c r="H152" s="14"/>
      <c r="I152" s="14"/>
      <c r="J152" s="14"/>
      <c r="K152" s="14"/>
      <c r="O152" s="60" t="s">
        <v>155</v>
      </c>
      <c r="P152" s="125" t="s">
        <v>156</v>
      </c>
      <c r="Q152" s="51"/>
      <c r="R152" s="51"/>
      <c r="S152" s="56"/>
      <c r="T152" s="56"/>
    </row>
    <row r="153" spans="1:20" s="23" customFormat="1" ht="22.15" customHeight="1" x14ac:dyDescent="0.25">
      <c r="A153" s="19" t="str">
        <f>IF(B$1="ENGLISH",O153,P153)</f>
        <v>Zmiana środków pieniężnych i ich ekwiwalentów</v>
      </c>
      <c r="B153" s="118">
        <v>1982</v>
      </c>
      <c r="C153" s="28">
        <v>-1474</v>
      </c>
      <c r="D153" s="11"/>
      <c r="E153" s="11"/>
      <c r="F153" s="11"/>
      <c r="G153" s="11"/>
      <c r="H153" s="11"/>
      <c r="I153" s="11"/>
      <c r="J153" s="11"/>
      <c r="K153" s="14"/>
      <c r="O153" s="60" t="s">
        <v>157</v>
      </c>
      <c r="P153" s="125" t="s">
        <v>218</v>
      </c>
      <c r="Q153" s="54"/>
      <c r="R153" s="55"/>
      <c r="S153" s="56"/>
      <c r="T153" s="56"/>
    </row>
    <row r="154" spans="1:20" s="23" customFormat="1" ht="22.15" customHeight="1" x14ac:dyDescent="0.25">
      <c r="A154" s="19"/>
      <c r="K154" s="14"/>
      <c r="O154" s="61"/>
      <c r="P154" s="61"/>
      <c r="Q154" s="131"/>
      <c r="R154" s="131"/>
      <c r="S154" s="131"/>
      <c r="T154" s="90"/>
    </row>
    <row r="155" spans="1:20" s="9" customFormat="1" ht="22.15" customHeight="1" x14ac:dyDescent="0.25">
      <c r="A155" s="10" t="str">
        <f>IF(B$1="ENGLISH",O155,P155)</f>
        <v>Dane z bilansu skonsolidowanego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40"/>
      <c r="O155" s="61" t="s">
        <v>158</v>
      </c>
      <c r="P155" s="132" t="s">
        <v>226</v>
      </c>
      <c r="Q155" s="53" t="s">
        <v>219</v>
      </c>
      <c r="R155" s="53" t="s">
        <v>220</v>
      </c>
      <c r="S155" s="53" t="s">
        <v>221</v>
      </c>
      <c r="T155" s="53"/>
    </row>
    <row r="156" spans="1:20" s="23" customFormat="1" ht="22.15" customHeight="1" x14ac:dyDescent="0.25">
      <c r="A156" s="39"/>
      <c r="B156" s="18" t="str">
        <f>IF($B$1="ENGLISH",Q156,Q155)</f>
        <v>I kw. 17 BZ</v>
      </c>
      <c r="C156" s="18" t="str">
        <f>IF($B$1="ENGLISH",R156,R155)</f>
        <v>I kw. 17 BO</v>
      </c>
      <c r="D156" s="18" t="str">
        <f>IF($B$1="ENGLISH",S156,S155)</f>
        <v>∆ I kw. 17</v>
      </c>
      <c r="E156" s="120"/>
      <c r="F156" s="40"/>
      <c r="G156" s="40"/>
      <c r="H156" s="40"/>
      <c r="I156" s="40"/>
      <c r="J156" s="40"/>
      <c r="K156" s="31"/>
      <c r="O156" s="60"/>
      <c r="P156" s="125"/>
      <c r="Q156" s="53" t="s">
        <v>222</v>
      </c>
      <c r="R156" s="53" t="s">
        <v>223</v>
      </c>
      <c r="S156" s="53" t="s">
        <v>224</v>
      </c>
      <c r="T156" s="53"/>
    </row>
    <row r="157" spans="1:20" s="23" customFormat="1" ht="22.15" customHeight="1" x14ac:dyDescent="0.25">
      <c r="A157" s="19" t="str">
        <f t="shared" ref="A157:A164" si="12">IF(B$1="ENGLISH",O157,P157)</f>
        <v>Środki pieniężne i ewkiwalenty</v>
      </c>
      <c r="B157" s="28">
        <v>4656</v>
      </c>
      <c r="C157" s="28">
        <v>2669</v>
      </c>
      <c r="D157" s="118">
        <v>1987</v>
      </c>
      <c r="E157" s="28"/>
      <c r="F157" s="28"/>
      <c r="G157" s="28"/>
      <c r="H157" s="28"/>
      <c r="I157" s="28"/>
      <c r="J157" s="28"/>
      <c r="K157" s="13"/>
      <c r="O157" s="60" t="s">
        <v>159</v>
      </c>
      <c r="P157" s="125" t="s">
        <v>160</v>
      </c>
      <c r="Q157" s="55"/>
      <c r="R157" s="51"/>
      <c r="S157" s="55"/>
      <c r="T157" s="55"/>
    </row>
    <row r="158" spans="1:20" s="23" customFormat="1" ht="22.15" customHeight="1" x14ac:dyDescent="0.25">
      <c r="A158" s="19" t="str">
        <f t="shared" si="12"/>
        <v xml:space="preserve">Lokaty i depozyty krótkoterminowe </v>
      </c>
      <c r="B158" s="20">
        <v>2</v>
      </c>
      <c r="C158" s="28">
        <v>2300</v>
      </c>
      <c r="D158" s="142">
        <v>-2298</v>
      </c>
      <c r="E158" s="20"/>
      <c r="F158" s="20"/>
      <c r="G158" s="20"/>
      <c r="H158" s="20"/>
      <c r="I158" s="20"/>
      <c r="J158" s="20"/>
      <c r="K158" s="12"/>
      <c r="O158" s="60" t="s">
        <v>161</v>
      </c>
      <c r="P158" s="125" t="s">
        <v>162</v>
      </c>
      <c r="Q158" s="51"/>
      <c r="R158" s="51"/>
      <c r="S158" s="51"/>
      <c r="T158" s="51"/>
    </row>
    <row r="159" spans="1:20" s="23" customFormat="1" ht="22.15" customHeight="1" x14ac:dyDescent="0.25">
      <c r="A159" s="19" t="str">
        <f t="shared" si="12"/>
        <v>Środki o ograniczonej możliwości dysponowania (korekta)</v>
      </c>
      <c r="B159" s="20">
        <v>-64</v>
      </c>
      <c r="C159" s="20">
        <v>-107</v>
      </c>
      <c r="D159" s="121">
        <v>43</v>
      </c>
      <c r="E159" s="26"/>
      <c r="F159" s="26"/>
      <c r="G159" s="26"/>
      <c r="H159" s="26"/>
      <c r="I159" s="26"/>
      <c r="J159" s="26"/>
      <c r="K159" s="27"/>
      <c r="O159" s="60" t="s">
        <v>163</v>
      </c>
      <c r="P159" s="125" t="s">
        <v>164</v>
      </c>
      <c r="Q159" s="54"/>
      <c r="R159" s="54"/>
      <c r="S159" s="53"/>
      <c r="T159" s="54"/>
    </row>
    <row r="160" spans="1:20" s="23" customFormat="1" ht="22.15" customHeight="1" x14ac:dyDescent="0.25">
      <c r="A160" s="24" t="str">
        <f t="shared" si="12"/>
        <v>Środki pieniężne w dyspozycji Grupy PGE</v>
      </c>
      <c r="B160" s="26">
        <v>4594</v>
      </c>
      <c r="C160" s="26">
        <v>4862</v>
      </c>
      <c r="D160" s="123">
        <v>-268</v>
      </c>
      <c r="E160" s="20"/>
      <c r="F160" s="20"/>
      <c r="G160" s="20"/>
      <c r="H160" s="20"/>
      <c r="I160" s="20"/>
      <c r="J160" s="20"/>
      <c r="K160" s="20"/>
      <c r="O160" s="61" t="s">
        <v>165</v>
      </c>
      <c r="P160" s="132" t="s">
        <v>166</v>
      </c>
      <c r="Q160" s="51"/>
      <c r="R160" s="51"/>
      <c r="S160" s="51"/>
      <c r="T160" s="51"/>
    </row>
    <row r="161" spans="1:20" s="23" customFormat="1" ht="22.15" customHeight="1" x14ac:dyDescent="0.25">
      <c r="A161" s="19" t="str">
        <f t="shared" si="12"/>
        <v>Krótkoterminowe zadłużenie finansowe</v>
      </c>
      <c r="B161" s="20">
        <v>-404</v>
      </c>
      <c r="C161" s="20">
        <v>-411</v>
      </c>
      <c r="D161" s="121">
        <v>7</v>
      </c>
      <c r="E161" s="28"/>
      <c r="F161" s="28"/>
      <c r="G161" s="28"/>
      <c r="H161" s="28"/>
      <c r="I161" s="28"/>
      <c r="J161" s="28"/>
      <c r="K161" s="28"/>
      <c r="O161" s="60" t="s">
        <v>167</v>
      </c>
      <c r="P161" s="125" t="s">
        <v>168</v>
      </c>
      <c r="Q161" s="55"/>
      <c r="R161" s="51"/>
      <c r="S161" s="51"/>
      <c r="T161" s="55"/>
    </row>
    <row r="162" spans="1:20" s="23" customFormat="1" ht="22.15" customHeight="1" x14ac:dyDescent="0.25">
      <c r="A162" s="19" t="str">
        <f t="shared" si="12"/>
        <v>Długoterminowe zadłużenie finansowe</v>
      </c>
      <c r="B162" s="28">
        <v>-9433</v>
      </c>
      <c r="C162" s="28">
        <v>-9603</v>
      </c>
      <c r="D162" s="121">
        <v>170</v>
      </c>
      <c r="E162" s="26"/>
      <c r="F162" s="26"/>
      <c r="G162" s="26"/>
      <c r="H162" s="26"/>
      <c r="I162" s="26"/>
      <c r="J162" s="26"/>
      <c r="K162" s="26"/>
      <c r="O162" s="60" t="s">
        <v>169</v>
      </c>
      <c r="P162" s="125" t="s">
        <v>170</v>
      </c>
      <c r="Q162" s="54"/>
      <c r="R162" s="54"/>
      <c r="S162" s="53"/>
      <c r="T162" s="54"/>
    </row>
    <row r="163" spans="1:20" s="23" customFormat="1" ht="22.15" customHeight="1" x14ac:dyDescent="0.25">
      <c r="A163" s="24" t="str">
        <f t="shared" si="12"/>
        <v>Łącznie zadłużenie finansowe (brutto)</v>
      </c>
      <c r="B163" s="26">
        <v>-9837</v>
      </c>
      <c r="C163" s="26">
        <v>-10014</v>
      </c>
      <c r="D163" s="123">
        <v>177</v>
      </c>
      <c r="E163" s="26"/>
      <c r="F163" s="26"/>
      <c r="G163" s="26"/>
      <c r="H163" s="26"/>
      <c r="I163" s="26"/>
      <c r="J163" s="26"/>
      <c r="K163" s="26"/>
      <c r="O163" s="61" t="s">
        <v>171</v>
      </c>
      <c r="P163" s="132" t="s">
        <v>172</v>
      </c>
      <c r="Q163" s="54"/>
      <c r="R163" s="54"/>
      <c r="S163" s="53"/>
      <c r="T163" s="54"/>
    </row>
    <row r="164" spans="1:20" s="42" customFormat="1" ht="22.15" customHeight="1" x14ac:dyDescent="0.25">
      <c r="A164" s="24" t="str">
        <f t="shared" si="12"/>
        <v>Zadłużenie netto*</v>
      </c>
      <c r="B164" s="26">
        <v>-5243</v>
      </c>
      <c r="C164" s="26">
        <v>-5152</v>
      </c>
      <c r="D164" s="123">
        <v>-91</v>
      </c>
      <c r="E164" s="41"/>
      <c r="F164" s="41"/>
      <c r="G164" s="41"/>
      <c r="H164" s="41"/>
      <c r="I164" s="41"/>
      <c r="J164" s="41"/>
      <c r="K164" s="41"/>
      <c r="O164" s="61" t="s">
        <v>225</v>
      </c>
      <c r="P164" s="132" t="s">
        <v>173</v>
      </c>
      <c r="Q164" s="52"/>
      <c r="R164" s="52"/>
      <c r="S164" s="52"/>
      <c r="T164" s="52"/>
    </row>
    <row r="165" spans="1:20" s="42" customFormat="1" x14ac:dyDescent="0.25">
      <c r="A165" s="5"/>
      <c r="B165" s="6"/>
      <c r="C165" s="6"/>
      <c r="D165" s="6"/>
      <c r="E165" s="41"/>
      <c r="F165" s="41"/>
      <c r="G165" s="41"/>
      <c r="H165" s="41"/>
      <c r="I165" s="41"/>
      <c r="J165" s="41"/>
      <c r="K165" s="41"/>
      <c r="O165" s="67"/>
      <c r="P165" s="67"/>
      <c r="Q165" s="52"/>
      <c r="R165" s="52"/>
      <c r="S165" s="52"/>
      <c r="T165" s="52"/>
    </row>
  </sheetData>
  <dataValidations count="1">
    <dataValidation type="list" errorStyle="information" allowBlank="1" showInputMessage="1" showErrorMessage="1" promptTitle="Język / Language" prompt="Wybierz język / choose language" sqref="B1">
      <formula1>$O$2:$P$2</formula1>
    </dataValidation>
  </dataValidations>
  <pageMargins left="0.25" right="0.25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Suplement do prezentacji Q1'17</vt:lpstr>
    </vt:vector>
  </TitlesOfParts>
  <Company>GK PGE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Gaworczyk Bernard [PGE S.A.]</dc:creator>
  <cp:lastModifiedBy>Babska Małgorzata [PGE S.A.]</cp:lastModifiedBy>
  <cp:lastPrinted>2017-05-11T15:20:51Z</cp:lastPrinted>
  <dcterms:created xsi:type="dcterms:W3CDTF">2017-03-07T22:49:03Z</dcterms:created>
  <dcterms:modified xsi:type="dcterms:W3CDTF">2017-05-15T11:33:40Z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