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/>
  </bookViews>
  <sheets>
    <sheet name="Suplement do prezentacji FY2017" sheetId="1" r:id="rId1"/>
  </sheets>
  <calcPr calcId="145621"/>
</workbook>
</file>

<file path=xl/calcChain.xml><?xml version="1.0" encoding="utf-8"?>
<calcChain xmlns="http://schemas.openxmlformats.org/spreadsheetml/2006/main">
  <c r="A161" i="1" l="1"/>
  <c r="A160" i="1"/>
  <c r="A159" i="1"/>
  <c r="A158" i="1"/>
  <c r="A157" i="1"/>
  <c r="A156" i="1"/>
  <c r="A155" i="1"/>
  <c r="A154" i="1"/>
  <c r="H153" i="1"/>
  <c r="G153" i="1"/>
  <c r="F153" i="1"/>
  <c r="D153" i="1"/>
  <c r="C153" i="1"/>
  <c r="B153" i="1"/>
  <c r="A153" i="1"/>
  <c r="A152" i="1"/>
  <c r="A150" i="1"/>
  <c r="A149" i="1"/>
  <c r="A148" i="1"/>
  <c r="A147" i="1"/>
  <c r="A146" i="1"/>
  <c r="A145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5" i="1"/>
  <c r="A64" i="1"/>
  <c r="A63" i="1"/>
  <c r="A62" i="1"/>
  <c r="A61" i="1"/>
  <c r="A60" i="1"/>
  <c r="A59" i="1"/>
  <c r="A58" i="1"/>
  <c r="A57" i="1"/>
  <c r="A56" i="1"/>
  <c r="A55" i="1"/>
  <c r="A53" i="1"/>
  <c r="A52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5" i="1"/>
  <c r="A34" i="1"/>
  <c r="A32" i="1"/>
  <c r="A31" i="1"/>
  <c r="A30" i="1"/>
  <c r="A29" i="1"/>
  <c r="A28" i="1"/>
  <c r="A27" i="1"/>
  <c r="A26" i="1"/>
  <c r="A25" i="1"/>
  <c r="A24" i="1"/>
  <c r="A23" i="1"/>
  <c r="A22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G4" i="1"/>
  <c r="G39" i="1" s="1"/>
  <c r="G56" i="1" s="1"/>
  <c r="G70" i="1" s="1"/>
  <c r="G90" i="1" s="1"/>
  <c r="G108" i="1" s="1"/>
  <c r="G126" i="1" s="1"/>
  <c r="F4" i="1"/>
  <c r="F39" i="1" s="1"/>
  <c r="F56" i="1" s="1"/>
  <c r="F70" i="1" s="1"/>
  <c r="F90" i="1" s="1"/>
  <c r="F108" i="1" s="1"/>
  <c r="F126" i="1" s="1"/>
  <c r="G146" i="1" s="1"/>
  <c r="E4" i="1"/>
  <c r="E23" i="1" s="1"/>
  <c r="D4" i="1"/>
  <c r="D39" i="1" s="1"/>
  <c r="D56" i="1" s="1"/>
  <c r="D70" i="1" s="1"/>
  <c r="D90" i="1" s="1"/>
  <c r="D108" i="1" s="1"/>
  <c r="D126" i="1" s="1"/>
  <c r="C4" i="1"/>
  <c r="C23" i="1" s="1"/>
  <c r="B4" i="1"/>
  <c r="B23" i="1" s="1"/>
  <c r="A4" i="1"/>
  <c r="A3" i="1"/>
  <c r="A2" i="1"/>
  <c r="C39" i="1" l="1"/>
  <c r="C56" i="1" s="1"/>
  <c r="C70" i="1" s="1"/>
  <c r="C90" i="1" s="1"/>
  <c r="C108" i="1" s="1"/>
  <c r="C126" i="1" s="1"/>
  <c r="C146" i="1" s="1"/>
  <c r="F23" i="1"/>
  <c r="B39" i="1"/>
  <c r="B56" i="1" s="1"/>
  <c r="B70" i="1" s="1"/>
  <c r="B90" i="1" s="1"/>
  <c r="B108" i="1" s="1"/>
  <c r="B126" i="1" s="1"/>
  <c r="B146" i="1" s="1"/>
  <c r="E39" i="1"/>
  <c r="E56" i="1" s="1"/>
  <c r="E70" i="1" s="1"/>
  <c r="E90" i="1" s="1"/>
  <c r="E108" i="1" s="1"/>
  <c r="E126" i="1" s="1"/>
  <c r="F146" i="1" s="1"/>
</calcChain>
</file>

<file path=xl/sharedStrings.xml><?xml version="1.0" encoding="utf-8"?>
<sst xmlns="http://schemas.openxmlformats.org/spreadsheetml/2006/main" count="329" uniqueCount="215">
  <si>
    <r>
      <t xml:space="preserve">ZMIEŃ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</si>
  <si>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POLSKI</t>
  </si>
  <si>
    <t>ENGLISH</t>
  </si>
  <si>
    <t>Kluczowe dane finansowe</t>
  </si>
  <si>
    <t>Key financial data</t>
  </si>
  <si>
    <t>IV kw. 2017</t>
  </si>
  <si>
    <t>IV kw. 2016</t>
  </si>
  <si>
    <t>r/r</t>
  </si>
  <si>
    <t>Dane skonsolidowane</t>
  </si>
  <si>
    <t>Consolidated</t>
  </si>
  <si>
    <t>Q4 2017</t>
  </si>
  <si>
    <t>Q4 2016</t>
  </si>
  <si>
    <t>y/y</t>
  </si>
  <si>
    <t>[mln PLN]</t>
  </si>
  <si>
    <t>[IFRS, PLN m]</t>
  </si>
  <si>
    <t>Przychody ze sprzedaży</t>
  </si>
  <si>
    <t>Sales</t>
  </si>
  <si>
    <t>w tym rekompensaty KDT*</t>
  </si>
  <si>
    <t>including LTC compensations*</t>
  </si>
  <si>
    <t>Powtarzalne przychody</t>
  </si>
  <si>
    <t>Recurring Sales</t>
  </si>
  <si>
    <t xml:space="preserve"> EBITDA </t>
  </si>
  <si>
    <t>EBITDA</t>
  </si>
  <si>
    <t xml:space="preserve"> EBITDA powtarzalna** </t>
  </si>
  <si>
    <t>Recurring EBITDA**</t>
  </si>
  <si>
    <t>n.a.</t>
  </si>
  <si>
    <t xml:space="preserve"> EBIT </t>
  </si>
  <si>
    <t>EBIT</t>
  </si>
  <si>
    <t xml:space="preserve"> EBIT powtarzalny** </t>
  </si>
  <si>
    <t>Recurring EBIT**</t>
  </si>
  <si>
    <t xml:space="preserve"> Zysk (strata) netto dla akcjonariuszy </t>
  </si>
  <si>
    <t>Net profit (loss) to equity</t>
  </si>
  <si>
    <t xml:space="preserve"> CAPEX (po korektach) </t>
  </si>
  <si>
    <t>CAPEX (incl. adj.)</t>
  </si>
  <si>
    <t xml:space="preserve"> Przepływy pieniężne netto z dział. operacyjnej </t>
  </si>
  <si>
    <t>Net cash from operating activities</t>
  </si>
  <si>
    <t xml:space="preserve"> Przepływy pieniężne netto z dział. inwestycyjnej </t>
  </si>
  <si>
    <t>Net cash from investing activities</t>
  </si>
  <si>
    <t>-10 p.p.</t>
  </si>
  <si>
    <t>33%</t>
  </si>
  <si>
    <t>7 p.p.</t>
  </si>
  <si>
    <t xml:space="preserve"> Marża EBITDA </t>
  </si>
  <si>
    <t>EBITDA margin</t>
  </si>
  <si>
    <t>1 p.p.</t>
  </si>
  <si>
    <t>8 p.p.</t>
  </si>
  <si>
    <t xml:space="preserve"> Powtarzalna marża EBITDA </t>
  </si>
  <si>
    <t>Recurring EBITDA margin</t>
  </si>
  <si>
    <t>Majątek obrotowy netto („core NWC”)***</t>
  </si>
  <si>
    <t>0,99x</t>
  </si>
  <si>
    <t>0,69x</t>
  </si>
  <si>
    <t>Dług netto/12 mies. EBITDA</t>
  </si>
  <si>
    <t>Net Debt/LTM EBITDA</t>
  </si>
  <si>
    <t>Zdarzenia jednorazowe</t>
  </si>
  <si>
    <t>One off summary</t>
  </si>
  <si>
    <t>[PLN m]</t>
  </si>
  <si>
    <t>Przychody z rekompensat KDT</t>
  </si>
  <si>
    <t>LTC compensations</t>
  </si>
  <si>
    <t>Sprawy sądowe KDT</t>
  </si>
  <si>
    <t>LTC adjustment (court verdicts)</t>
  </si>
  <si>
    <t>Zmiana rezerwy rekultywacyjnej</t>
  </si>
  <si>
    <t>Change of reclamation provision</t>
  </si>
  <si>
    <t>Zmiana rezerwy aktuarialnej</t>
  </si>
  <si>
    <t>Change of actuarial provision</t>
  </si>
  <si>
    <t>Korekta w zakresie praw majątkowych w ZEDO</t>
  </si>
  <si>
    <t>Revaluation of property rights at ZEDO</t>
  </si>
  <si>
    <t>Program Dobrowolnych Odejść</t>
  </si>
  <si>
    <t>Voluntary Leave Program</t>
  </si>
  <si>
    <t>Zdarzenia jednorazowe - poziom EBITDA</t>
  </si>
  <si>
    <t>One-off items  – EBITDA level</t>
  </si>
  <si>
    <t xml:space="preserve">  Odpisy aktywów trwałych (brutto)</t>
  </si>
  <si>
    <t xml:space="preserve">  Fixed assets impairments (pre-tax)</t>
  </si>
  <si>
    <t>Zdarzenia jednorazowe - poziom EBIT</t>
  </si>
  <si>
    <t>One-off items  – EBIT level</t>
  </si>
  <si>
    <t>Do wyliczenia wyniku netto skorygowanego o odpisy:</t>
  </si>
  <si>
    <r>
      <t xml:space="preserve">Computation of net profit ex. impairments: </t>
    </r>
    <r>
      <rPr>
        <sz val="18"/>
        <color rgb="FF092D74"/>
        <rFont val="Calibri"/>
        <family val="2"/>
        <charset val="238"/>
      </rPr>
      <t xml:space="preserve"> </t>
    </r>
  </si>
  <si>
    <t>Odpisy netto rzeczowych aktywów trwałych oraz wartości niematerialnych</t>
  </si>
  <si>
    <t>After-tax impairments of tangible fixed assets and intangible assets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</si>
  <si>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</si>
  <si>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</si>
  <si>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</si>
  <si>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</si>
  <si>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</si>
  <si>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</si>
  <si>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</si>
  <si>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</si>
  <si>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</si>
  <si>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</si>
  <si>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</si>
  <si>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</si>
  <si>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</si>
  <si>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</si>
  <si>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</si>
  <si>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</si>
  <si>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</si>
  <si>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</si>
  <si>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</si>
  <si>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</si>
  <si>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</si>
  <si>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Produkcja z OZE</t>
  </si>
  <si>
    <t>Renewable generation</t>
  </si>
  <si>
    <t>w tym współspalanie biomasy</t>
  </si>
  <si>
    <t>incl. biomass co-combustion</t>
  </si>
  <si>
    <t>Sprzedaż do odbiorców finalnych</t>
  </si>
  <si>
    <t>Dystrybucja</t>
  </si>
  <si>
    <t>Distribution</t>
  </si>
  <si>
    <t>CAPEX</t>
  </si>
  <si>
    <t>Nakłady inwestycyjne</t>
  </si>
  <si>
    <t>Segment (mln PLN)</t>
  </si>
  <si>
    <t>Segment (PLN m)</t>
  </si>
  <si>
    <t>Energetyka Konwencjonalna</t>
  </si>
  <si>
    <t>Conventional Generation</t>
  </si>
  <si>
    <t>Dystrybucja, w tym:</t>
  </si>
  <si>
    <t>Distribution, including:</t>
  </si>
  <si>
    <t>Przyłączanie nowych odbiorców</t>
  </si>
  <si>
    <t xml:space="preserve">    New clients connection</t>
  </si>
  <si>
    <t>Linie dystrybucyjne</t>
  </si>
  <si>
    <t xml:space="preserve">    Distribution grid</t>
  </si>
  <si>
    <t>Energetyka Odnawialna, w tym:</t>
  </si>
  <si>
    <t>Renewables, including:</t>
  </si>
  <si>
    <t>Modernizacje i odtworzenie</t>
  </si>
  <si>
    <t xml:space="preserve">    Modernization and replacement</t>
  </si>
  <si>
    <t>Obrót i pozostałe</t>
  </si>
  <si>
    <t>Supply and other operations (excl. adjustments)</t>
  </si>
  <si>
    <t>SUMA (w tym korekty konsolidacyjne)</t>
  </si>
  <si>
    <t>TOTAL (incl. adjustments)</t>
  </si>
  <si>
    <t>Przychody i koszty segmentu</t>
  </si>
  <si>
    <t>Segmental revenues and costs</t>
  </si>
  <si>
    <r>
      <t>Energetyka Konwencjonalna (w tym: PGE Energia Ciepła)</t>
    </r>
    <r>
      <rPr>
        <sz val="16"/>
        <color theme="0" tint="-0.34998626667073579"/>
        <rFont val="Arial"/>
        <family val="2"/>
        <charset val="238"/>
      </rPr>
      <t> </t>
    </r>
  </si>
  <si>
    <t>Conventional Generation (including PGE Energia Ciepła)</t>
  </si>
  <si>
    <t>Przychody ze sprzedaży, w tym:</t>
  </si>
  <si>
    <t>Sales, including</t>
  </si>
  <si>
    <t>Przychody ze sprzedaży energii elektrycznej</t>
  </si>
  <si>
    <t>Sale of electricity</t>
  </si>
  <si>
    <t>Rekompensaty z tytułu rozwiązania KDT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</si>
  <si>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</si>
  <si>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</si>
  <si>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</si>
  <si>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</si>
  <si>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</si>
  <si>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</si>
  <si>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</si>
  <si>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</si>
  <si>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</si>
  <si>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</si>
  <si>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</si>
  <si>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</si>
  <si>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</si>
  <si>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</si>
  <si>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</si>
  <si>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</si>
  <si>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</si>
  <si>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</si>
  <si>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</si>
  <si>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</si>
  <si>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Koszt wytworzenia sprzedanych produktów</t>
  </si>
  <si>
    <t>Cost of products sold</t>
  </si>
  <si>
    <t>Koszt własny sprzedaży</t>
  </si>
  <si>
    <t>Cost of goods sold</t>
  </si>
  <si>
    <t>Energetyka Odnawialna</t>
  </si>
  <si>
    <t>Renewables</t>
  </si>
  <si>
    <t xml:space="preserve">Przychody ze sprzedaży, w tym: </t>
  </si>
  <si>
    <t>Przychody ze sprzedaży świadectw pochodzenia energii</t>
  </si>
  <si>
    <t xml:space="preserve">Materials </t>
  </si>
  <si>
    <t xml:space="preserve">Koszt wytworzenia sprzedanych produktów 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</si>
  <si>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</si>
  <si>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</si>
  <si>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</si>
  <si>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</si>
  <si>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Obrót</t>
  </si>
  <si>
    <t>Supply</t>
  </si>
  <si>
    <r>
      <t>Przychody ze sprzedaży uprawnień CO</t>
    </r>
    <r>
      <rPr>
        <vertAlign val="subscript"/>
        <sz val="12"/>
        <color theme="0" tint="-0.34998626667073579"/>
        <rFont val="Calibri"/>
        <family val="2"/>
        <charset val="238"/>
      </rPr>
      <t>2</t>
    </r>
    <r>
      <rPr>
        <sz val="12"/>
        <color theme="0" tint="-0.34998626667073579"/>
        <rFont val="Calibri"/>
        <family val="2"/>
        <charset val="238"/>
      </rPr>
      <t>*</t>
    </r>
  </si>
  <si>
    <t>Sale of CO2 allowances*</t>
  </si>
  <si>
    <t xml:space="preserve">Skonsolidowane przepływy pieniężne </t>
  </si>
  <si>
    <t>Consolidated Cash Flows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</si>
  <si>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</si>
  <si>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</si>
  <si>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</si>
  <si>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</si>
  <si>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</si>
  <si>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</si>
  <si>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</si>
  <si>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</si>
  <si>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</si>
  <si>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</si>
  <si>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B.Z. IV kw. 2017</t>
  </si>
  <si>
    <t>B.O. IV kw. 2017</t>
  </si>
  <si>
    <t>Δ IV kw. 2017</t>
  </si>
  <si>
    <t>B.Z. 2017</t>
  </si>
  <si>
    <t>B.O. 2017</t>
  </si>
  <si>
    <t>Δ 2017</t>
  </si>
  <si>
    <t>Q4’17 EOP</t>
  </si>
  <si>
    <t>Q4’17 BOP</t>
  </si>
  <si>
    <t>∆ Q4’17</t>
  </si>
  <si>
    <t>2017 EOP</t>
  </si>
  <si>
    <t>2017 BOP</t>
  </si>
  <si>
    <t>∆ 2017</t>
  </si>
  <si>
    <t xml:space="preserve">Środki pieniężne i ich ekwiwalenty </t>
  </si>
  <si>
    <t>Cash and equivalents</t>
  </si>
  <si>
    <t>Lokaty i depozyty krótkoterminowe</t>
  </si>
  <si>
    <t xml:space="preserve">Short term deposits </t>
  </si>
  <si>
    <t>Środki o ograniczonej możliwości dysponowania (korekta)</t>
  </si>
  <si>
    <t>Restricted cash</t>
  </si>
  <si>
    <t>Środki pieniężne w dyspozycji Grupy PGE</t>
  </si>
  <si>
    <t>Disposable cash of PGE Group</t>
  </si>
  <si>
    <t>Krótkoterminowe  zadłużenie finansowe</t>
  </si>
  <si>
    <t>Short term financial debt</t>
  </si>
  <si>
    <t>Długoterminowe  zadłużenie finansowe</t>
  </si>
  <si>
    <t>Long term financial debt</t>
  </si>
  <si>
    <t>Łącznie zadłużenie finansowe (brutto)</t>
  </si>
  <si>
    <t>Total financial debt</t>
  </si>
  <si>
    <t xml:space="preserve">Zadłużenie finansowe netto </t>
  </si>
  <si>
    <t>Net debt*</t>
  </si>
  <si>
    <t xml:space="preserve"> Zysk (strata) netto dla akcj. – bez odpisów**</t>
  </si>
  <si>
    <t>Net profit (to equity) – ex. Impairments**</t>
  </si>
  <si>
    <t>Net Working Capital („core NWC”)***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</si>
</sst>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0" tint="-0.34998626667073579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</font>
    <font>
      <b/>
      <sz val="16"/>
      <color theme="0" tint="-0.34998626667073579"/>
      <name val="Calibri"/>
      <family val="2"/>
      <charset val="238"/>
    </font>
    <font>
      <sz val="16"/>
      <color theme="0" tint="-0.499984740745262"/>
      <name val="Calibri"/>
      <family val="2"/>
      <charset val="238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</font>
    <font>
      <sz val="12"/>
      <color rgb="FF092D74"/>
      <name val="Calibri"/>
      <family val="2"/>
      <charset val="238"/>
    </font>
    <font>
      <sz val="12"/>
      <color rgb="FFE60007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theme="0" tint="-0.499984740745262"/>
      <name val="Calibri"/>
      <family val="2"/>
      <charset val="238"/>
      <scheme val="minor"/>
    </font>
    <font>
      <sz val="12"/>
      <color rgb="FF1F497D"/>
      <name val="Calibri"/>
      <family val="2"/>
      <charset val="238"/>
    </font>
    <font>
      <sz val="12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6"/>
      <color theme="0" tint="-0.34998626667073579"/>
      <name val="Calibri"/>
      <family val="2"/>
      <charset val="238"/>
      <scheme val="minor"/>
    </font>
    <font>
      <sz val="16"/>
      <color theme="0" tint="-0.499984740745262"/>
      <name val="Calibri"/>
      <family val="2"/>
      <charset val="238"/>
      <scheme val="minor"/>
    </font>
    <font>
      <b/>
      <sz val="12"/>
      <color rgb="FF092D74"/>
      <name val="Calibri"/>
      <family val="2"/>
      <charset val="238"/>
    </font>
    <font>
      <b/>
      <sz val="12"/>
      <color rgb="FF1F497D"/>
      <name val="Calibri"/>
      <family val="2"/>
      <charset val="238"/>
    </font>
    <font>
      <b/>
      <sz val="16"/>
      <color rgb="FF1F497D"/>
      <name val="Calibri"/>
      <family val="2"/>
      <charset val="238"/>
    </font>
    <font>
      <sz val="18"/>
      <color rgb="FF092D74"/>
      <name val="Calibri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2"/>
      <color theme="0" tint="-0.34998626667073579"/>
      <name val="Arial"/>
      <family val="2"/>
      <charset val="238"/>
    </font>
    <font>
      <sz val="12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6"/>
      <color theme="3"/>
      <name val="Calibri"/>
      <family val="2"/>
      <charset val="238"/>
    </font>
    <font>
      <sz val="18"/>
      <color theme="0" tint="-0.499984740745262"/>
      <name val="Calibri"/>
      <family val="2"/>
      <charset val="238"/>
      <scheme val="minor"/>
    </font>
    <font>
      <sz val="16"/>
      <color theme="0" tint="-0.34998626667073579"/>
      <name val="Arial"/>
      <family val="2"/>
      <charset val="238"/>
    </font>
    <font>
      <vertAlign val="subscript"/>
      <sz val="12"/>
      <color theme="0" tint="-0.34998626667073579"/>
      <name val="Calibri"/>
      <family val="2"/>
      <charset val="238"/>
    </font>
    <font>
      <b/>
      <sz val="12"/>
      <color rgb="FFEF7F00"/>
      <name val="Calibri"/>
      <family val="2"/>
      <charset val="238"/>
    </font>
    <font>
      <b/>
      <sz val="12"/>
      <color rgb="FFE26B0A"/>
      <name val="Calibri"/>
      <family val="2"/>
      <charset val="238"/>
    </font>
    <font>
      <sz val="12"/>
      <color rgb="FF0F243E"/>
      <name val="Calibri"/>
      <family val="2"/>
      <charset val="238"/>
    </font>
    <font>
      <b/>
      <sz val="12"/>
      <color rgb="FF0F243E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5" fillId="2" borderId="0" xfId="0" applyFont="1" applyFill="1"/>
    <xf numFmtId="0" fontId="6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 indent="1" readingOrder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readingOrder="1"/>
    </xf>
    <xf numFmtId="0" fontId="13" fillId="4" borderId="0" xfId="0" applyFont="1" applyFill="1" applyBorder="1" applyAlignment="1">
      <alignment horizontal="left" vertical="center" wrapText="1" indent="1" readingOrder="1"/>
    </xf>
    <xf numFmtId="0" fontId="13" fillId="4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 readingOrder="1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left" vertical="center" wrapText="1" indent="1" readingOrder="1"/>
    </xf>
    <xf numFmtId="3" fontId="16" fillId="0" borderId="3" xfId="0" applyNumberFormat="1" applyFont="1" applyBorder="1" applyAlignment="1">
      <alignment horizontal="center" wrapText="1" readingOrder="1"/>
    </xf>
    <xf numFmtId="9" fontId="17" fillId="0" borderId="3" xfId="0" applyNumberFormat="1" applyFont="1" applyBorder="1" applyAlignment="1">
      <alignment horizontal="center" vertical="center" wrapText="1" readingOrder="1"/>
    </xf>
    <xf numFmtId="3" fontId="16" fillId="0" borderId="3" xfId="0" applyNumberFormat="1" applyFont="1" applyBorder="1" applyAlignment="1">
      <alignment horizontal="center" vertical="center" wrapText="1" readingOrder="1"/>
    </xf>
    <xf numFmtId="9" fontId="17" fillId="0" borderId="3" xfId="0" applyNumberFormat="1" applyFont="1" applyBorder="1" applyAlignment="1">
      <alignment horizont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4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wrapText="1" readingOrder="1"/>
    </xf>
    <xf numFmtId="9" fontId="17" fillId="0" borderId="4" xfId="0" applyNumberFormat="1" applyFont="1" applyBorder="1" applyAlignment="1">
      <alignment horizontal="center" vertical="center" wrapText="1" readingOrder="1"/>
    </xf>
    <xf numFmtId="3" fontId="16" fillId="0" borderId="4" xfId="0" applyNumberFormat="1" applyFont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 wrapText="1" readingOrder="1"/>
    </xf>
    <xf numFmtId="9" fontId="18" fillId="0" borderId="4" xfId="0" applyNumberFormat="1" applyFont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wrapText="1" readingOrder="1"/>
    </xf>
    <xf numFmtId="9" fontId="17" fillId="0" borderId="0" xfId="0" applyNumberFormat="1" applyFont="1" applyAlignment="1">
      <alignment horizontal="center" vertical="center" wrapText="1" readingOrder="1"/>
    </xf>
    <xf numFmtId="3" fontId="16" fillId="0" borderId="0" xfId="0" applyNumberFormat="1" applyFont="1" applyAlignment="1">
      <alignment horizontal="center" vertical="center" wrapText="1" readingOrder="1"/>
    </xf>
    <xf numFmtId="9" fontId="17" fillId="0" borderId="0" xfId="0" applyNumberFormat="1" applyFont="1" applyAlignment="1">
      <alignment horizontal="center" wrapText="1" readingOrder="1"/>
    </xf>
    <xf numFmtId="9" fontId="18" fillId="0" borderId="0" xfId="0" applyNumberFormat="1" applyFont="1" applyAlignment="1">
      <alignment horizontal="center" vertical="center" wrapText="1" readingOrder="1"/>
    </xf>
    <xf numFmtId="0" fontId="16" fillId="0" borderId="0" xfId="0" applyFont="1" applyAlignment="1">
      <alignment horizontal="center" wrapText="1" readingOrder="1"/>
    </xf>
    <xf numFmtId="0" fontId="20" fillId="0" borderId="0" xfId="0" applyFont="1" applyAlignment="1">
      <alignment horizontal="center" vertical="center" wrapText="1" readingOrder="1"/>
    </xf>
    <xf numFmtId="9" fontId="18" fillId="0" borderId="0" xfId="0" applyNumberFormat="1" applyFont="1" applyAlignment="1">
      <alignment horizontal="center" wrapText="1" readingOrder="1"/>
    </xf>
    <xf numFmtId="0" fontId="16" fillId="0" borderId="0" xfId="0" applyFont="1" applyAlignment="1">
      <alignment horizontal="center" vertical="center" wrapText="1" readingOrder="1"/>
    </xf>
    <xf numFmtId="9" fontId="20" fillId="0" borderId="0" xfId="0" applyNumberFormat="1" applyFont="1" applyAlignment="1">
      <alignment horizontal="center" vertical="center" wrapText="1" readingOrder="1"/>
    </xf>
    <xf numFmtId="9" fontId="16" fillId="0" borderId="0" xfId="0" applyNumberFormat="1" applyFont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21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indent="1" readingOrder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 indent="1"/>
    </xf>
    <xf numFmtId="0" fontId="20" fillId="0" borderId="0" xfId="0" applyFont="1" applyBorder="1" applyAlignment="1">
      <alignment horizontal="center" vertical="center" wrapText="1" readingOrder="1"/>
    </xf>
    <xf numFmtId="3" fontId="20" fillId="0" borderId="0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left" vertical="center" wrapText="1" indent="1" readingOrder="1"/>
    </xf>
    <xf numFmtId="0" fontId="20" fillId="0" borderId="5" xfId="0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left" vertical="center" wrapText="1" indent="1" readingOrder="1"/>
    </xf>
    <xf numFmtId="0" fontId="26" fillId="0" borderId="0" xfId="0" applyFont="1" applyBorder="1" applyAlignment="1">
      <alignment horizontal="center" vertical="center" wrapText="1" readingOrder="1"/>
    </xf>
    <xf numFmtId="3" fontId="26" fillId="0" borderId="0" xfId="0" applyNumberFormat="1" applyFont="1" applyBorder="1" applyAlignment="1">
      <alignment horizontal="center" vertical="center" wrapText="1" readingOrder="1"/>
    </xf>
    <xf numFmtId="3" fontId="20" fillId="0" borderId="5" xfId="0" applyNumberFormat="1" applyFont="1" applyBorder="1" applyAlignment="1">
      <alignment horizontal="center" vertical="center" wrapText="1" readingOrder="1"/>
    </xf>
    <xf numFmtId="0" fontId="27" fillId="0" borderId="0" xfId="0" applyFont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left" vertical="center" readingOrder="1"/>
    </xf>
    <xf numFmtId="0" fontId="26" fillId="0" borderId="0" xfId="0" applyFont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14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 readingOrder="1"/>
    </xf>
    <xf numFmtId="0" fontId="12" fillId="0" borderId="0" xfId="0" applyFont="1" applyBorder="1" applyAlignment="1">
      <alignment horizontal="center" vertical="center" wrapText="1" readingOrder="1"/>
    </xf>
    <xf numFmtId="0" fontId="3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readingOrder="1"/>
    </xf>
    <xf numFmtId="9" fontId="17" fillId="0" borderId="0" xfId="0" applyNumberFormat="1" applyFont="1" applyBorder="1" applyAlignment="1">
      <alignment horizontal="center" vertical="center" wrapText="1" readingOrder="1"/>
    </xf>
    <xf numFmtId="9" fontId="18" fillId="0" borderId="0" xfId="0" applyNumberFormat="1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left" vertical="center" wrapText="1" indent="1" readingOrder="1"/>
    </xf>
    <xf numFmtId="0" fontId="25" fillId="0" borderId="5" xfId="0" applyFont="1" applyBorder="1" applyAlignment="1">
      <alignment horizontal="center" vertical="center" wrapText="1" readingOrder="1"/>
    </xf>
    <xf numFmtId="9" fontId="31" fillId="0" borderId="5" xfId="0" applyNumberFormat="1" applyFont="1" applyBorder="1" applyAlignment="1">
      <alignment horizontal="center" vertical="center" wrapText="1" readingOrder="1"/>
    </xf>
    <xf numFmtId="0" fontId="21" fillId="0" borderId="0" xfId="0" applyFont="1" applyBorder="1" applyAlignment="1">
      <alignment horizontal="left" vertical="center" wrapText="1" indent="1"/>
    </xf>
    <xf numFmtId="0" fontId="32" fillId="0" borderId="0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 readingOrder="1"/>
    </xf>
    <xf numFmtId="9" fontId="34" fillId="0" borderId="0" xfId="0" applyNumberFormat="1" applyFont="1" applyBorder="1" applyAlignment="1">
      <alignment horizontal="center" vertical="center" wrapText="1" readingOrder="1"/>
    </xf>
    <xf numFmtId="0" fontId="19" fillId="0" borderId="0" xfId="0" applyFont="1" applyFill="1" applyBorder="1" applyAlignment="1">
      <alignment horizontal="left" vertical="center"/>
    </xf>
    <xf numFmtId="9" fontId="35" fillId="0" borderId="0" xfId="0" applyNumberFormat="1" applyFont="1" applyBorder="1" applyAlignment="1">
      <alignment horizontal="center" vertical="center" wrapText="1" readingOrder="1"/>
    </xf>
    <xf numFmtId="9" fontId="36" fillId="0" borderId="0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9" fontId="17" fillId="0" borderId="5" xfId="0" applyNumberFormat="1" applyFont="1" applyBorder="1" applyAlignment="1">
      <alignment horizontal="center" vertical="center" wrapText="1" readingOrder="1"/>
    </xf>
    <xf numFmtId="3" fontId="14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 indent="1" readingOrder="1"/>
    </xf>
    <xf numFmtId="0" fontId="38" fillId="0" borderId="0" xfId="0" applyFont="1" applyFill="1" applyBorder="1" applyAlignment="1">
      <alignment horizontal="left" vertical="center"/>
    </xf>
    <xf numFmtId="3" fontId="25" fillId="0" borderId="0" xfId="0" applyNumberFormat="1" applyFont="1" applyBorder="1" applyAlignment="1">
      <alignment horizontal="center" vertical="center" wrapText="1" readingOrder="1"/>
    </xf>
    <xf numFmtId="9" fontId="31" fillId="0" borderId="0" xfId="0" applyNumberFormat="1" applyFont="1" applyBorder="1" applyAlignment="1">
      <alignment horizontal="center" vertical="center" wrapText="1" readingOrder="1"/>
    </xf>
    <xf numFmtId="9" fontId="18" fillId="0" borderId="5" xfId="0" applyNumberFormat="1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 wrapText="1" readingOrder="1"/>
    </xf>
    <xf numFmtId="9" fontId="20" fillId="0" borderId="0" xfId="0" applyNumberFormat="1" applyFont="1" applyBorder="1" applyAlignment="1">
      <alignment horizontal="center" vertical="center" wrapText="1" readingOrder="1"/>
    </xf>
    <xf numFmtId="9" fontId="20" fillId="0" borderId="5" xfId="0" applyNumberFormat="1" applyFont="1" applyBorder="1" applyAlignment="1">
      <alignment horizontal="center" vertical="center" wrapText="1" readingOrder="1"/>
    </xf>
    <xf numFmtId="0" fontId="35" fillId="0" borderId="0" xfId="0" applyFont="1" applyBorder="1" applyAlignment="1">
      <alignment horizontal="center" vertical="center" wrapText="1" readingOrder="1"/>
    </xf>
    <xf numFmtId="3" fontId="41" fillId="0" borderId="0" xfId="0" applyNumberFormat="1" applyFont="1" applyBorder="1" applyAlignment="1">
      <alignment horizontal="center" vertical="center" wrapText="1" readingOrder="1"/>
    </xf>
    <xf numFmtId="0" fontId="41" fillId="0" borderId="0" xfId="0" applyFont="1" applyBorder="1" applyAlignment="1">
      <alignment horizontal="center" vertical="center" wrapText="1" readingOrder="1"/>
    </xf>
    <xf numFmtId="0" fontId="41" fillId="0" borderId="0" xfId="0" applyFont="1" applyBorder="1" applyAlignment="1">
      <alignment horizontal="center" vertical="center" readingOrder="1"/>
    </xf>
    <xf numFmtId="3" fontId="42" fillId="0" borderId="0" xfId="0" applyNumberFormat="1" applyFont="1" applyBorder="1" applyAlignment="1">
      <alignment horizontal="center" vertical="center" wrapText="1" readingOrder="1"/>
    </xf>
    <xf numFmtId="0" fontId="42" fillId="0" borderId="0" xfId="0" applyFont="1" applyBorder="1" applyAlignment="1">
      <alignment horizontal="center" vertical="center" wrapText="1" readingOrder="1"/>
    </xf>
    <xf numFmtId="3" fontId="25" fillId="0" borderId="5" xfId="0" applyNumberFormat="1" applyFont="1" applyBorder="1" applyAlignment="1">
      <alignment horizontal="center" vertical="center" wrapText="1" readingOrder="1"/>
    </xf>
    <xf numFmtId="0" fontId="43" fillId="0" borderId="0" xfId="0" applyFont="1" applyBorder="1" applyAlignment="1">
      <alignment horizontal="center" vertical="center" wrapText="1" readingOrder="1"/>
    </xf>
    <xf numFmtId="3" fontId="16" fillId="0" borderId="5" xfId="0" applyNumberFormat="1" applyFont="1" applyBorder="1" applyAlignment="1">
      <alignment horizontal="center" vertical="center" wrapText="1" readingOrder="1"/>
    </xf>
    <xf numFmtId="0" fontId="43" fillId="0" borderId="5" xfId="0" applyFont="1" applyBorder="1" applyAlignment="1">
      <alignment horizontal="center" vertical="center" wrapText="1" readingOrder="1"/>
    </xf>
    <xf numFmtId="0" fontId="35" fillId="0" borderId="5" xfId="0" applyFont="1" applyBorder="1" applyAlignment="1">
      <alignment horizontal="center" vertical="center" wrapText="1" readingOrder="1"/>
    </xf>
    <xf numFmtId="0" fontId="44" fillId="0" borderId="5" xfId="0" applyFont="1" applyBorder="1" applyAlignment="1">
      <alignment horizontal="center" vertical="center" wrapText="1" readingOrder="1"/>
    </xf>
    <xf numFmtId="3" fontId="44" fillId="0" borderId="0" xfId="0" applyNumberFormat="1" applyFont="1" applyBorder="1" applyAlignment="1">
      <alignment horizontal="center" vertical="center" wrapText="1" readingOrder="1"/>
    </xf>
    <xf numFmtId="0" fontId="45" fillId="0" borderId="0" xfId="0" applyFont="1" applyBorder="1" applyAlignment="1">
      <alignment horizontal="center" vertical="center" wrapText="1" readingOrder="1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161"/>
  <sheetViews>
    <sheetView tabSelected="1" zoomScale="85" zoomScaleNormal="85" workbookViewId="0">
      <pane ySplit="1" topLeftCell="A2" activePane="bottomLeft" state="frozen"/>
      <selection activeCell="J130" sqref="J130:J147"/>
      <selection pane="bottomLeft" activeCell="I8" sqref="I8"/>
    </sheetView>
  </sheetViews>
  <sheetFormatPr defaultRowHeight="15.6" outlineLevelCol="1" x14ac:dyDescent="0.3"/>
  <cols>
    <col min="1" max="1" width="52.5546875" style="119" customWidth="1"/>
    <col min="2" max="6" width="13.33203125" style="35" customWidth="1"/>
    <col min="7" max="7" width="13.33203125" style="120" customWidth="1"/>
    <col min="8" max="8" width="11.88671875" style="120" customWidth="1"/>
    <col min="9" max="9" width="11.88671875" style="121" customWidth="1"/>
    <col min="10" max="10" width="16.5546875" style="121" customWidth="1"/>
    <col min="11" max="16" width="11.88671875" style="121" customWidth="1"/>
    <col min="17" max="18" width="10.33203125" style="121" customWidth="1"/>
    <col min="19" max="19" width="71.33203125" style="5" hidden="1" customWidth="1" outlineLevel="1"/>
    <col min="20" max="20" width="58" style="5" hidden="1" customWidth="1" outlineLevel="1"/>
    <col min="21" max="24" width="15.88671875" style="41" hidden="1" customWidth="1" outlineLevel="1"/>
    <col min="25" max="26" width="15.88671875" style="122" hidden="1" customWidth="1" outlineLevel="1"/>
    <col min="27" max="27" width="15.88671875" style="123" hidden="1" customWidth="1" outlineLevel="1"/>
    <col min="28" max="28" width="15.88671875" hidden="1" customWidth="1" outlineLevel="1"/>
    <col min="29" max="29" width="10.33203125" customWidth="1" collapsed="1"/>
  </cols>
  <sheetData>
    <row r="1" spans="1:29" s="8" customFormat="1" ht="21" customHeight="1" x14ac:dyDescent="0.35">
      <c r="A1" s="1" t="s">
        <v>0</v>
      </c>
      <c r="B1" s="2" t="s">
        <v>1</v>
      </c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2</v>
      </c>
      <c r="T1" s="5" t="s">
        <v>1</v>
      </c>
      <c r="U1" s="6"/>
      <c r="V1" s="6"/>
      <c r="W1" s="6"/>
      <c r="X1" s="6"/>
      <c r="Y1" s="6"/>
      <c r="Z1" s="6"/>
      <c r="AA1" s="6"/>
      <c r="AB1" s="7"/>
    </row>
    <row r="2" spans="1:29" s="17" customFormat="1" ht="21" customHeight="1" x14ac:dyDescent="0.3">
      <c r="A2" s="9" t="str">
        <f t="shared" ref="A2:A20" si="0">IF(B$1="ENGLISH",S2,T2)</f>
        <v>Key financial data</v>
      </c>
      <c r="B2" s="10"/>
      <c r="C2" s="10"/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  <c r="R2" s="12"/>
      <c r="S2" s="13" t="s">
        <v>3</v>
      </c>
      <c r="T2" s="13" t="s">
        <v>4</v>
      </c>
      <c r="U2" s="14" t="s">
        <v>5</v>
      </c>
      <c r="V2" s="14" t="s">
        <v>6</v>
      </c>
      <c r="W2" s="14" t="s">
        <v>7</v>
      </c>
      <c r="X2" s="14">
        <v>2017</v>
      </c>
      <c r="Y2" s="14">
        <v>2016</v>
      </c>
      <c r="Z2" s="14" t="s">
        <v>7</v>
      </c>
      <c r="AA2" s="15"/>
      <c r="AB2" s="16"/>
    </row>
    <row r="3" spans="1:29" s="17" customFormat="1" ht="21" x14ac:dyDescent="0.3">
      <c r="A3" s="18" t="str">
        <f t="shared" si="0"/>
        <v>Consolidated</v>
      </c>
      <c r="B3" s="10"/>
      <c r="C3" s="10"/>
      <c r="D3" s="10"/>
      <c r="E3" s="10"/>
      <c r="F3" s="10"/>
      <c r="G3" s="10"/>
      <c r="H3" s="10"/>
      <c r="I3" s="19"/>
      <c r="J3" s="19"/>
      <c r="K3" s="19"/>
      <c r="L3" s="19"/>
      <c r="M3" s="19"/>
      <c r="N3" s="19"/>
      <c r="O3" s="19"/>
      <c r="P3" s="19"/>
      <c r="Q3" s="19"/>
      <c r="R3" s="19"/>
      <c r="S3" s="20" t="s">
        <v>8</v>
      </c>
      <c r="T3" s="20" t="s">
        <v>9</v>
      </c>
      <c r="U3" s="14" t="s">
        <v>10</v>
      </c>
      <c r="V3" s="14" t="s">
        <v>11</v>
      </c>
      <c r="W3" s="14" t="s">
        <v>12</v>
      </c>
      <c r="X3" s="14">
        <v>2017</v>
      </c>
      <c r="Y3" s="14">
        <v>2016</v>
      </c>
      <c r="Z3" s="14" t="s">
        <v>12</v>
      </c>
      <c r="AA3" s="15"/>
    </row>
    <row r="4" spans="1:29" s="28" customFormat="1" ht="16.2" thickBot="1" x14ac:dyDescent="0.35">
      <c r="A4" s="21" t="str">
        <f t="shared" si="0"/>
        <v>[IFRS, PLN m]</v>
      </c>
      <c r="B4" s="22" t="str">
        <f>IF($B1="ENGLISH",U2,U3)</f>
        <v>Q4 2017</v>
      </c>
      <c r="C4" s="22" t="str">
        <f t="shared" ref="C4:G4" si="1">IF($B1="ENGLISH",V2,V3)</f>
        <v>Q4 2016</v>
      </c>
      <c r="D4" s="22" t="str">
        <f t="shared" si="1"/>
        <v>y/y</v>
      </c>
      <c r="E4" s="22">
        <f t="shared" si="1"/>
        <v>2017</v>
      </c>
      <c r="F4" s="22">
        <f t="shared" si="1"/>
        <v>2016</v>
      </c>
      <c r="G4" s="22" t="str">
        <f t="shared" si="1"/>
        <v>y/y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5" t="s">
        <v>13</v>
      </c>
      <c r="T4" s="26" t="s">
        <v>14</v>
      </c>
      <c r="U4" s="27"/>
      <c r="V4" s="27"/>
      <c r="W4" s="27"/>
      <c r="X4" s="27"/>
      <c r="Y4" s="27"/>
      <c r="Z4" s="27"/>
      <c r="AA4" s="27"/>
    </row>
    <row r="5" spans="1:29" s="35" customFormat="1" ht="16.2" thickBot="1" x14ac:dyDescent="0.35">
      <c r="A5" s="29" t="str">
        <f t="shared" si="0"/>
        <v>Sales</v>
      </c>
      <c r="B5" s="30">
        <v>6407</v>
      </c>
      <c r="C5" s="30">
        <v>7529</v>
      </c>
      <c r="D5" s="31">
        <v>-0.15</v>
      </c>
      <c r="E5" s="32">
        <v>23100</v>
      </c>
      <c r="F5" s="32">
        <v>28092</v>
      </c>
      <c r="G5" s="33">
        <v>-0.18</v>
      </c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34" t="s">
        <v>15</v>
      </c>
      <c r="T5" s="34" t="s">
        <v>16</v>
      </c>
      <c r="U5" s="27"/>
      <c r="V5" s="27"/>
      <c r="W5" s="27"/>
      <c r="X5" s="27"/>
      <c r="Y5" s="27"/>
      <c r="Z5" s="27"/>
      <c r="AA5" s="27"/>
      <c r="AB5" s="28"/>
      <c r="AC5" s="28"/>
    </row>
    <row r="6" spans="1:29" s="28" customFormat="1" x14ac:dyDescent="0.3">
      <c r="A6" s="29" t="str">
        <f t="shared" si="0"/>
        <v>including LTC compensations*</v>
      </c>
      <c r="B6" s="36">
        <v>4</v>
      </c>
      <c r="C6" s="36">
        <v>136</v>
      </c>
      <c r="D6" s="37">
        <v>-0.97</v>
      </c>
      <c r="E6" s="38">
        <v>1215</v>
      </c>
      <c r="F6" s="39">
        <v>520</v>
      </c>
      <c r="G6" s="40">
        <v>1.34</v>
      </c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34" t="s">
        <v>17</v>
      </c>
      <c r="T6" s="34" t="s">
        <v>18</v>
      </c>
      <c r="U6" s="41"/>
      <c r="V6" s="41"/>
      <c r="W6" s="41"/>
      <c r="X6" s="41"/>
      <c r="Y6" s="35"/>
      <c r="Z6" s="35"/>
      <c r="AA6" s="42"/>
    </row>
    <row r="7" spans="1:29" s="28" customFormat="1" x14ac:dyDescent="0.3">
      <c r="A7" s="29" t="str">
        <f t="shared" si="0"/>
        <v>Recurring Sales</v>
      </c>
      <c r="B7" s="43">
        <v>6403</v>
      </c>
      <c r="C7" s="43">
        <v>7393</v>
      </c>
      <c r="D7" s="44">
        <v>-0.13</v>
      </c>
      <c r="E7" s="45">
        <v>21885</v>
      </c>
      <c r="F7" s="45">
        <v>27572</v>
      </c>
      <c r="G7" s="46">
        <v>-0.21</v>
      </c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34" t="s">
        <v>19</v>
      </c>
      <c r="T7" s="34" t="s">
        <v>20</v>
      </c>
      <c r="U7" s="41"/>
      <c r="V7" s="41"/>
      <c r="W7" s="41"/>
      <c r="X7" s="41"/>
      <c r="Y7" s="35"/>
      <c r="Z7" s="35"/>
      <c r="AA7" s="42"/>
    </row>
    <row r="8" spans="1:29" s="28" customFormat="1" x14ac:dyDescent="0.3">
      <c r="A8" s="29" t="str">
        <f t="shared" si="0"/>
        <v>EBITDA</v>
      </c>
      <c r="B8" s="43">
        <v>1542</v>
      </c>
      <c r="C8" s="43">
        <v>2590</v>
      </c>
      <c r="D8" s="44">
        <v>-0.4</v>
      </c>
      <c r="E8" s="45">
        <v>7650</v>
      </c>
      <c r="F8" s="45">
        <v>7376</v>
      </c>
      <c r="G8" s="47">
        <v>0.04</v>
      </c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34" t="s">
        <v>21</v>
      </c>
      <c r="T8" s="34" t="s">
        <v>22</v>
      </c>
      <c r="U8" s="41"/>
      <c r="V8" s="41"/>
      <c r="W8" s="41"/>
      <c r="X8" s="41"/>
      <c r="Y8" s="35"/>
      <c r="Z8" s="35"/>
      <c r="AA8" s="42"/>
    </row>
    <row r="9" spans="1:29" s="28" customFormat="1" x14ac:dyDescent="0.3">
      <c r="A9" s="29" t="str">
        <f t="shared" si="0"/>
        <v>Recurring EBITDA**</v>
      </c>
      <c r="B9" s="43">
        <v>1592</v>
      </c>
      <c r="C9" s="43">
        <v>1751</v>
      </c>
      <c r="D9" s="44">
        <v>-0.09</v>
      </c>
      <c r="E9" s="43">
        <v>6481</v>
      </c>
      <c r="F9" s="43">
        <v>6151</v>
      </c>
      <c r="G9" s="47">
        <v>0.05</v>
      </c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34" t="s">
        <v>23</v>
      </c>
      <c r="T9" s="34" t="s">
        <v>24</v>
      </c>
      <c r="U9" s="41"/>
      <c r="V9" s="41"/>
      <c r="W9" s="41"/>
      <c r="X9" s="41"/>
      <c r="Y9" s="35"/>
      <c r="Z9" s="35"/>
      <c r="AA9" s="42"/>
    </row>
    <row r="10" spans="1:29" s="28" customFormat="1" x14ac:dyDescent="0.3">
      <c r="A10" s="29" t="str">
        <f t="shared" si="0"/>
        <v>EBIT</v>
      </c>
      <c r="B10" s="48">
        <v>-195</v>
      </c>
      <c r="C10" s="43">
        <v>1665</v>
      </c>
      <c r="D10" s="49" t="s">
        <v>25</v>
      </c>
      <c r="E10" s="45">
        <v>3620</v>
      </c>
      <c r="F10" s="45">
        <v>3512</v>
      </c>
      <c r="G10" s="47">
        <v>0.03</v>
      </c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34" t="s">
        <v>26</v>
      </c>
      <c r="T10" s="34" t="s">
        <v>27</v>
      </c>
      <c r="U10" s="41"/>
      <c r="V10" s="41"/>
      <c r="W10" s="41"/>
      <c r="X10" s="41"/>
      <c r="Y10" s="35"/>
      <c r="Z10" s="35"/>
      <c r="AA10" s="42"/>
    </row>
    <row r="11" spans="1:29" s="28" customFormat="1" x14ac:dyDescent="0.3">
      <c r="A11" s="29" t="str">
        <f t="shared" si="0"/>
        <v>Recurring EBIT**</v>
      </c>
      <c r="B11" s="48">
        <v>770</v>
      </c>
      <c r="C11" s="48">
        <v>991</v>
      </c>
      <c r="D11" s="46">
        <v>-0.22</v>
      </c>
      <c r="E11" s="43">
        <v>3445</v>
      </c>
      <c r="F11" s="43">
        <v>3292</v>
      </c>
      <c r="G11" s="50">
        <v>0.05</v>
      </c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34" t="s">
        <v>28</v>
      </c>
      <c r="T11" s="34" t="s">
        <v>29</v>
      </c>
      <c r="U11" s="41"/>
      <c r="V11" s="41"/>
      <c r="W11" s="41"/>
      <c r="X11" s="41"/>
      <c r="Y11" s="35"/>
      <c r="Z11" s="35"/>
      <c r="AA11" s="42"/>
    </row>
    <row r="12" spans="1:29" s="28" customFormat="1" x14ac:dyDescent="0.3">
      <c r="A12" s="29" t="str">
        <f t="shared" si="0"/>
        <v>Net profit (loss) to equity</v>
      </c>
      <c r="B12" s="48">
        <v>-300</v>
      </c>
      <c r="C12" s="43">
        <v>1366</v>
      </c>
      <c r="D12" s="48" t="s">
        <v>25</v>
      </c>
      <c r="E12" s="43">
        <v>2660</v>
      </c>
      <c r="F12" s="43">
        <v>2568</v>
      </c>
      <c r="G12" s="50">
        <v>0.04</v>
      </c>
      <c r="H12" s="23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34" t="s">
        <v>30</v>
      </c>
      <c r="T12" s="34" t="s">
        <v>31</v>
      </c>
      <c r="U12" s="41"/>
      <c r="V12" s="41"/>
      <c r="W12" s="41"/>
      <c r="X12" s="41"/>
      <c r="Y12" s="35"/>
      <c r="Z12" s="35"/>
      <c r="AA12" s="42"/>
    </row>
    <row r="13" spans="1:29" s="28" customFormat="1" x14ac:dyDescent="0.3">
      <c r="A13" s="29" t="str">
        <f t="shared" si="0"/>
        <v>Net profit (to equity) – ex. Impairments**</v>
      </c>
      <c r="B13" s="51">
        <v>442</v>
      </c>
      <c r="C13" s="45">
        <v>1484</v>
      </c>
      <c r="D13" s="44">
        <v>-0.7</v>
      </c>
      <c r="E13" s="45">
        <v>3466</v>
      </c>
      <c r="F13" s="45">
        <v>3433</v>
      </c>
      <c r="G13" s="47">
        <v>0.01</v>
      </c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34" t="s">
        <v>212</v>
      </c>
      <c r="T13" s="34" t="s">
        <v>213</v>
      </c>
      <c r="U13" s="41"/>
      <c r="V13" s="41"/>
      <c r="W13" s="41"/>
      <c r="X13" s="41"/>
      <c r="Y13" s="35"/>
      <c r="Z13" s="35"/>
      <c r="AA13" s="42"/>
    </row>
    <row r="14" spans="1:29" s="28" customFormat="1" x14ac:dyDescent="0.3">
      <c r="A14" s="29" t="str">
        <f t="shared" si="0"/>
        <v>CAPEX (incl. adj.)</v>
      </c>
      <c r="B14" s="43">
        <v>2558</v>
      </c>
      <c r="C14" s="43">
        <v>2555</v>
      </c>
      <c r="D14" s="52">
        <v>0</v>
      </c>
      <c r="E14" s="45">
        <v>6751</v>
      </c>
      <c r="F14" s="45">
        <v>8152</v>
      </c>
      <c r="G14" s="44">
        <v>-0.17</v>
      </c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34" t="s">
        <v>32</v>
      </c>
      <c r="T14" s="34" t="s">
        <v>33</v>
      </c>
      <c r="U14" s="41"/>
      <c r="V14" s="41"/>
      <c r="W14" s="41"/>
      <c r="X14" s="41"/>
      <c r="Y14" s="35"/>
      <c r="Z14" s="35"/>
      <c r="AA14" s="42"/>
    </row>
    <row r="15" spans="1:29" s="28" customFormat="1" x14ac:dyDescent="0.3">
      <c r="A15" s="29" t="str">
        <f t="shared" si="0"/>
        <v>Net cash from operating activities</v>
      </c>
      <c r="B15" s="43">
        <v>2689</v>
      </c>
      <c r="C15" s="43">
        <v>1600</v>
      </c>
      <c r="D15" s="47">
        <v>0.68</v>
      </c>
      <c r="E15" s="45">
        <v>7934</v>
      </c>
      <c r="F15" s="45">
        <v>6391</v>
      </c>
      <c r="G15" s="47">
        <v>0.24</v>
      </c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4" t="s">
        <v>34</v>
      </c>
      <c r="T15" s="34" t="s">
        <v>35</v>
      </c>
      <c r="U15" s="41"/>
      <c r="V15" s="41"/>
      <c r="W15" s="41"/>
      <c r="X15" s="41"/>
      <c r="Y15" s="35"/>
      <c r="Z15" s="35"/>
      <c r="AA15" s="42"/>
    </row>
    <row r="16" spans="1:29" s="28" customFormat="1" x14ac:dyDescent="0.3">
      <c r="A16" s="29" t="str">
        <f t="shared" si="0"/>
        <v>Net cash from investing activities</v>
      </c>
      <c r="B16" s="43">
        <v>-5805</v>
      </c>
      <c r="C16" s="43">
        <v>-4220</v>
      </c>
      <c r="D16" s="51" t="s">
        <v>25</v>
      </c>
      <c r="E16" s="45">
        <v>-7775</v>
      </c>
      <c r="F16" s="45">
        <v>-10656</v>
      </c>
      <c r="G16" s="51" t="s">
        <v>25</v>
      </c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4" t="s">
        <v>36</v>
      </c>
      <c r="T16" s="34" t="s">
        <v>37</v>
      </c>
      <c r="U16" s="41"/>
      <c r="V16" s="41"/>
      <c r="W16" s="41"/>
      <c r="X16" s="41"/>
      <c r="Y16" s="35"/>
      <c r="Z16" s="35"/>
      <c r="AA16" s="42"/>
    </row>
    <row r="17" spans="1:27" s="28" customFormat="1" x14ac:dyDescent="0.3">
      <c r="A17" s="29" t="str">
        <f t="shared" si="0"/>
        <v>EBITDA margin</v>
      </c>
      <c r="B17" s="53">
        <v>0.24</v>
      </c>
      <c r="C17" s="53">
        <v>0.34</v>
      </c>
      <c r="D17" s="54" t="s">
        <v>38</v>
      </c>
      <c r="E17" s="51" t="s">
        <v>39</v>
      </c>
      <c r="F17" s="53">
        <v>0.26</v>
      </c>
      <c r="G17" s="55" t="s">
        <v>40</v>
      </c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4" t="s">
        <v>41</v>
      </c>
      <c r="T17" s="34" t="s">
        <v>42</v>
      </c>
      <c r="U17" s="41"/>
      <c r="V17" s="41"/>
      <c r="W17" s="41"/>
      <c r="X17" s="41"/>
      <c r="Y17" s="35"/>
      <c r="Z17" s="35"/>
      <c r="AA17" s="42"/>
    </row>
    <row r="18" spans="1:27" s="28" customFormat="1" x14ac:dyDescent="0.3">
      <c r="A18" s="29" t="str">
        <f t="shared" si="0"/>
        <v>Recurring EBITDA margin</v>
      </c>
      <c r="B18" s="53">
        <v>0.25</v>
      </c>
      <c r="C18" s="53">
        <v>0.24</v>
      </c>
      <c r="D18" s="55" t="s">
        <v>43</v>
      </c>
      <c r="E18" s="53">
        <v>0.3</v>
      </c>
      <c r="F18" s="53">
        <v>0.22</v>
      </c>
      <c r="G18" s="55" t="s">
        <v>44</v>
      </c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4" t="s">
        <v>45</v>
      </c>
      <c r="T18" s="34" t="s">
        <v>46</v>
      </c>
      <c r="U18" s="41"/>
      <c r="V18" s="41"/>
      <c r="W18" s="41"/>
      <c r="X18" s="41"/>
      <c r="Y18" s="35"/>
      <c r="Z18" s="35"/>
      <c r="AA18" s="42"/>
    </row>
    <row r="19" spans="1:27" s="28" customFormat="1" x14ac:dyDescent="0.3">
      <c r="A19" s="29" t="str">
        <f t="shared" si="0"/>
        <v>Net Working Capital („core NWC”)***</v>
      </c>
      <c r="B19" s="56"/>
      <c r="C19" s="56"/>
      <c r="D19" s="56"/>
      <c r="E19" s="57">
        <v>3388</v>
      </c>
      <c r="F19" s="57">
        <v>3325</v>
      </c>
      <c r="G19" s="56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4" t="s">
        <v>47</v>
      </c>
      <c r="T19" s="34" t="s">
        <v>214</v>
      </c>
      <c r="U19" s="41"/>
      <c r="V19" s="41"/>
      <c r="W19" s="41"/>
      <c r="X19" s="41"/>
      <c r="Y19" s="35"/>
      <c r="Z19" s="35"/>
      <c r="AA19" s="42"/>
    </row>
    <row r="20" spans="1:27" s="28" customFormat="1" x14ac:dyDescent="0.3">
      <c r="A20" s="29" t="str">
        <f t="shared" si="0"/>
        <v>Net Debt/LTM EBITDA</v>
      </c>
      <c r="B20" s="56"/>
      <c r="C20" s="56"/>
      <c r="D20" s="56"/>
      <c r="E20" s="58" t="s">
        <v>48</v>
      </c>
      <c r="F20" s="58" t="s">
        <v>49</v>
      </c>
      <c r="G20" s="56"/>
      <c r="H20" s="23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34" t="s">
        <v>50</v>
      </c>
      <c r="T20" s="34" t="s">
        <v>51</v>
      </c>
      <c r="U20" s="41"/>
      <c r="V20" s="41"/>
      <c r="W20" s="41"/>
      <c r="X20" s="41"/>
      <c r="Y20" s="35"/>
      <c r="Z20" s="35"/>
      <c r="AA20" s="42"/>
    </row>
    <row r="21" spans="1:27" s="28" customFormat="1" x14ac:dyDescent="0.3">
      <c r="A21" s="29"/>
      <c r="B21" s="23"/>
      <c r="C21" s="23"/>
      <c r="D21" s="23"/>
      <c r="E21" s="23"/>
      <c r="F21" s="23"/>
      <c r="G21" s="23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59"/>
      <c r="T21" s="59"/>
      <c r="U21" s="41"/>
      <c r="V21" s="41"/>
      <c r="W21" s="41"/>
      <c r="X21" s="41"/>
      <c r="Y21" s="35"/>
      <c r="Z21" s="35"/>
      <c r="AA21" s="42"/>
    </row>
    <row r="22" spans="1:27" s="17" customFormat="1" ht="21" x14ac:dyDescent="0.3">
      <c r="A22" s="60" t="str">
        <f t="shared" ref="A22:A32" si="2">IF(B$1="ENGLISH",S22,T22)</f>
        <v>One off summary</v>
      </c>
      <c r="B22" s="10"/>
      <c r="C22" s="10"/>
      <c r="D22" s="10"/>
      <c r="E22" s="10"/>
      <c r="F22" s="10"/>
      <c r="G22" s="10"/>
      <c r="H22" s="10"/>
      <c r="I22" s="19"/>
      <c r="J22" s="24"/>
      <c r="K22" s="24"/>
      <c r="L22" s="24"/>
      <c r="M22" s="24"/>
      <c r="N22" s="24"/>
      <c r="O22" s="24"/>
      <c r="P22" s="24"/>
      <c r="Q22" s="19"/>
      <c r="R22" s="19"/>
      <c r="S22" s="20" t="s">
        <v>52</v>
      </c>
      <c r="T22" s="61" t="s">
        <v>53</v>
      </c>
      <c r="U22" s="62"/>
      <c r="V22" s="62"/>
      <c r="W22" s="62"/>
      <c r="X22" s="62"/>
      <c r="Y22" s="63"/>
      <c r="Z22" s="63"/>
      <c r="AA22" s="63"/>
    </row>
    <row r="23" spans="1:27" s="28" customFormat="1" x14ac:dyDescent="0.3">
      <c r="A23" s="64" t="str">
        <f t="shared" si="2"/>
        <v>[PLN m]</v>
      </c>
      <c r="B23" s="22" t="str">
        <f>B4</f>
        <v>Q4 2017</v>
      </c>
      <c r="C23" s="22" t="str">
        <f t="shared" ref="C23:F23" si="3">C4</f>
        <v>Q4 2016</v>
      </c>
      <c r="D23" s="22"/>
      <c r="E23" s="22">
        <f t="shared" si="3"/>
        <v>2017</v>
      </c>
      <c r="F23" s="22">
        <f t="shared" si="3"/>
        <v>2016</v>
      </c>
      <c r="G23" s="23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 t="s">
        <v>13</v>
      </c>
      <c r="T23" s="26" t="s">
        <v>54</v>
      </c>
      <c r="U23" s="41"/>
      <c r="V23" s="41"/>
      <c r="W23" s="41"/>
      <c r="X23" s="41"/>
      <c r="Y23" s="35"/>
      <c r="Z23" s="35"/>
      <c r="AA23" s="42"/>
    </row>
    <row r="24" spans="1:27" s="28" customFormat="1" x14ac:dyDescent="0.3">
      <c r="A24" s="29" t="str">
        <f t="shared" si="2"/>
        <v>LTC compensations</v>
      </c>
      <c r="B24" s="65">
        <v>4</v>
      </c>
      <c r="C24" s="65">
        <v>136</v>
      </c>
      <c r="D24" s="56"/>
      <c r="E24" s="66">
        <v>1215</v>
      </c>
      <c r="F24" s="65">
        <v>520</v>
      </c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34" t="s">
        <v>55</v>
      </c>
      <c r="T24" s="34" t="s">
        <v>56</v>
      </c>
      <c r="U24" s="41"/>
      <c r="V24" s="41"/>
      <c r="W24" s="41"/>
      <c r="X24" s="41"/>
      <c r="Y24" s="35"/>
      <c r="Z24" s="35"/>
      <c r="AA24" s="42"/>
    </row>
    <row r="25" spans="1:27" s="28" customFormat="1" x14ac:dyDescent="0.3">
      <c r="A25" s="29" t="str">
        <f t="shared" si="2"/>
        <v>LTC adjustment (court verdicts)</v>
      </c>
      <c r="B25" s="65">
        <v>0</v>
      </c>
      <c r="C25" s="65">
        <v>0</v>
      </c>
      <c r="D25" s="56"/>
      <c r="E25" s="65">
        <v>69</v>
      </c>
      <c r="F25" s="65">
        <v>148</v>
      </c>
      <c r="G25" s="23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34" t="s">
        <v>57</v>
      </c>
      <c r="T25" s="34" t="s">
        <v>58</v>
      </c>
      <c r="U25" s="41"/>
      <c r="V25" s="41"/>
      <c r="W25" s="41"/>
      <c r="X25" s="41"/>
      <c r="Y25" s="35"/>
      <c r="Z25" s="35"/>
      <c r="AA25" s="42"/>
    </row>
    <row r="26" spans="1:27" s="28" customFormat="1" x14ac:dyDescent="0.3">
      <c r="A26" s="29" t="str">
        <f t="shared" si="2"/>
        <v>Change of reclamation provision</v>
      </c>
      <c r="B26" s="65">
        <v>-42</v>
      </c>
      <c r="C26" s="65">
        <v>643</v>
      </c>
      <c r="D26" s="56"/>
      <c r="E26" s="65">
        <v>-42</v>
      </c>
      <c r="F26" s="65">
        <v>643</v>
      </c>
      <c r="G26" s="23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34" t="s">
        <v>59</v>
      </c>
      <c r="T26" s="34" t="s">
        <v>60</v>
      </c>
      <c r="U26" s="41"/>
      <c r="V26" s="41"/>
      <c r="W26" s="41"/>
      <c r="X26" s="41"/>
      <c r="Y26" s="35"/>
      <c r="Z26" s="35"/>
      <c r="AA26" s="42"/>
    </row>
    <row r="27" spans="1:27" s="28" customFormat="1" x14ac:dyDescent="0.3">
      <c r="A27" s="29" t="str">
        <f t="shared" si="2"/>
        <v>Change of actuarial provision</v>
      </c>
      <c r="B27" s="65">
        <v>-71</v>
      </c>
      <c r="C27" s="65">
        <v>48</v>
      </c>
      <c r="D27" s="56"/>
      <c r="E27" s="65">
        <v>-71</v>
      </c>
      <c r="F27" s="65">
        <v>48</v>
      </c>
      <c r="G27" s="23"/>
      <c r="H27" s="23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4" t="s">
        <v>61</v>
      </c>
      <c r="T27" s="34" t="s">
        <v>62</v>
      </c>
      <c r="U27" s="41"/>
      <c r="V27" s="41"/>
      <c r="W27" s="41"/>
      <c r="X27" s="41"/>
      <c r="Y27" s="35"/>
      <c r="Z27" s="35"/>
      <c r="AA27" s="42"/>
    </row>
    <row r="28" spans="1:27" s="28" customFormat="1" x14ac:dyDescent="0.3">
      <c r="A28" s="29" t="str">
        <f t="shared" si="2"/>
        <v>Revaluation of property rights at ZEDO</v>
      </c>
      <c r="B28" s="65">
        <v>57</v>
      </c>
      <c r="C28" s="65">
        <v>0</v>
      </c>
      <c r="D28" s="56"/>
      <c r="E28" s="65">
        <v>0</v>
      </c>
      <c r="F28" s="65">
        <v>-118</v>
      </c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34" t="s">
        <v>63</v>
      </c>
      <c r="T28" s="34" t="s">
        <v>64</v>
      </c>
      <c r="U28" s="41"/>
      <c r="V28" s="41"/>
      <c r="W28" s="41"/>
      <c r="X28" s="41"/>
      <c r="Y28" s="35"/>
      <c r="Z28" s="35"/>
      <c r="AA28" s="42"/>
    </row>
    <row r="29" spans="1:27" s="28" customFormat="1" x14ac:dyDescent="0.3">
      <c r="A29" s="67" t="str">
        <f t="shared" si="2"/>
        <v>Voluntary Leave Program</v>
      </c>
      <c r="B29" s="68">
        <v>2</v>
      </c>
      <c r="C29" s="68">
        <v>12</v>
      </c>
      <c r="D29" s="68"/>
      <c r="E29" s="68">
        <v>-2</v>
      </c>
      <c r="F29" s="68">
        <v>-16</v>
      </c>
      <c r="G29" s="23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34" t="s">
        <v>65</v>
      </c>
      <c r="T29" s="34" t="s">
        <v>66</v>
      </c>
      <c r="U29" s="41"/>
      <c r="V29" s="41"/>
      <c r="W29" s="41"/>
      <c r="X29" s="41"/>
      <c r="Y29" s="35"/>
      <c r="Z29" s="35"/>
      <c r="AA29" s="42"/>
    </row>
    <row r="30" spans="1:27" s="28" customFormat="1" x14ac:dyDescent="0.3">
      <c r="A30" s="69" t="str">
        <f t="shared" si="2"/>
        <v>One-off items  – EBITDA level</v>
      </c>
      <c r="B30" s="70">
        <v>-50</v>
      </c>
      <c r="C30" s="70">
        <v>839</v>
      </c>
      <c r="D30" s="70"/>
      <c r="E30" s="71">
        <v>1169</v>
      </c>
      <c r="F30" s="71">
        <v>1225</v>
      </c>
      <c r="G30" s="23"/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 t="s">
        <v>67</v>
      </c>
      <c r="T30" s="25" t="s">
        <v>68</v>
      </c>
      <c r="U30" s="41"/>
      <c r="V30" s="41"/>
      <c r="W30" s="41"/>
      <c r="X30" s="41"/>
      <c r="Y30" s="35"/>
      <c r="Z30" s="35"/>
      <c r="AA30" s="42"/>
    </row>
    <row r="31" spans="1:27" s="28" customFormat="1" x14ac:dyDescent="0.3">
      <c r="A31" s="67" t="str">
        <f t="shared" si="2"/>
        <v xml:space="preserve">  Fixed assets impairments (pre-tax)</v>
      </c>
      <c r="B31" s="68">
        <v>-915</v>
      </c>
      <c r="C31" s="68">
        <v>-165</v>
      </c>
      <c r="D31" s="68"/>
      <c r="E31" s="68">
        <v>-994</v>
      </c>
      <c r="F31" s="72">
        <v>-1005</v>
      </c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34" t="s">
        <v>69</v>
      </c>
      <c r="T31" s="34" t="s">
        <v>70</v>
      </c>
      <c r="U31" s="41"/>
      <c r="V31" s="41"/>
      <c r="W31" s="41"/>
      <c r="X31" s="41"/>
      <c r="Y31" s="35"/>
      <c r="Z31" s="35"/>
      <c r="AA31" s="42"/>
    </row>
    <row r="32" spans="1:27" s="28" customFormat="1" x14ac:dyDescent="0.3">
      <c r="A32" s="69" t="str">
        <f t="shared" si="2"/>
        <v>One-off items  – EBIT level</v>
      </c>
      <c r="B32" s="70">
        <v>-965</v>
      </c>
      <c r="C32" s="70">
        <v>674</v>
      </c>
      <c r="D32" s="70"/>
      <c r="E32" s="70">
        <v>175</v>
      </c>
      <c r="F32" s="70">
        <v>220</v>
      </c>
      <c r="G32" s="23"/>
      <c r="H32" s="23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 t="s">
        <v>71</v>
      </c>
      <c r="T32" s="25" t="s">
        <v>72</v>
      </c>
      <c r="U32" s="41"/>
      <c r="V32" s="41"/>
      <c r="W32" s="41"/>
      <c r="X32" s="41"/>
      <c r="Y32" s="35"/>
      <c r="Z32" s="35"/>
      <c r="AA32" s="42"/>
    </row>
    <row r="33" spans="1:27" s="28" customFormat="1" x14ac:dyDescent="0.3">
      <c r="A33" s="69"/>
      <c r="B33" s="70"/>
      <c r="C33" s="70"/>
      <c r="D33" s="70"/>
      <c r="E33" s="70"/>
      <c r="F33" s="70"/>
      <c r="G33" s="23"/>
      <c r="H33" s="23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25"/>
      <c r="U33" s="41"/>
      <c r="V33" s="41"/>
      <c r="W33" s="41"/>
      <c r="X33" s="41"/>
      <c r="Y33" s="35"/>
      <c r="Z33" s="35"/>
      <c r="AA33" s="42"/>
    </row>
    <row r="34" spans="1:27" s="17" customFormat="1" ht="24" customHeight="1" x14ac:dyDescent="0.3">
      <c r="A34" s="60" t="str">
        <f>IF(B$1="ENGLISH",S34,T34)</f>
        <v xml:space="preserve">Computation of net profit ex. impairments:  </v>
      </c>
      <c r="B34" s="73"/>
      <c r="C34" s="73"/>
      <c r="D34" s="73"/>
      <c r="E34" s="73"/>
      <c r="F34" s="73"/>
      <c r="G34" s="10"/>
      <c r="H34" s="10"/>
      <c r="I34" s="19"/>
      <c r="J34" s="24"/>
      <c r="K34" s="24"/>
      <c r="L34" s="24"/>
      <c r="M34" s="24"/>
      <c r="N34" s="24"/>
      <c r="O34" s="24"/>
      <c r="P34" s="24"/>
      <c r="Q34" s="19"/>
      <c r="R34" s="19"/>
      <c r="S34" s="74" t="s">
        <v>73</v>
      </c>
      <c r="T34" s="74" t="s">
        <v>74</v>
      </c>
      <c r="U34" s="74"/>
      <c r="V34" s="74"/>
      <c r="W34" s="74"/>
      <c r="X34" s="74"/>
      <c r="Y34" s="74"/>
      <c r="Z34" s="63"/>
      <c r="AA34" s="63"/>
    </row>
    <row r="35" spans="1:27" s="28" customFormat="1" ht="31.2" x14ac:dyDescent="0.3">
      <c r="A35" s="69" t="str">
        <f>IF(B$1="ENGLISH",S35,T35)</f>
        <v>After-tax impairments of tangible fixed assets and intangible assets</v>
      </c>
      <c r="B35" s="75">
        <v>-742</v>
      </c>
      <c r="C35" s="75">
        <v>-118</v>
      </c>
      <c r="D35" s="76"/>
      <c r="E35" s="75">
        <v>-806</v>
      </c>
      <c r="F35" s="75">
        <v>-865</v>
      </c>
      <c r="G35" s="23"/>
      <c r="H35" s="23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4" t="s">
        <v>75</v>
      </c>
      <c r="T35" s="34" t="s">
        <v>76</v>
      </c>
      <c r="U35" s="41"/>
      <c r="V35" s="41"/>
      <c r="W35" s="41"/>
      <c r="X35" s="41"/>
      <c r="Y35" s="35"/>
      <c r="Z35" s="35"/>
      <c r="AA35" s="42"/>
    </row>
    <row r="36" spans="1:27" s="28" customFormat="1" ht="21" customHeight="1" x14ac:dyDescent="0.3">
      <c r="A36" s="29"/>
      <c r="B36" s="58"/>
      <c r="C36" s="58"/>
      <c r="D36" s="58"/>
      <c r="E36" s="58"/>
      <c r="F36" s="58"/>
      <c r="G36" s="23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4"/>
      <c r="T36" s="34"/>
      <c r="U36" s="41"/>
      <c r="V36" s="41"/>
      <c r="W36" s="41"/>
      <c r="X36" s="41"/>
      <c r="Y36" s="35"/>
      <c r="Z36" s="35"/>
      <c r="AA36" s="42"/>
    </row>
    <row r="37" spans="1:27" s="28" customFormat="1" x14ac:dyDescent="0.3">
      <c r="A37" s="77"/>
      <c r="B37" s="23"/>
      <c r="C37" s="23"/>
      <c r="D37" s="23"/>
      <c r="E37" s="23"/>
      <c r="F37" s="23"/>
      <c r="G37" s="23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59"/>
      <c r="T37" s="59"/>
      <c r="U37" s="41"/>
      <c r="V37" s="41"/>
      <c r="W37" s="41"/>
      <c r="X37" s="41"/>
      <c r="Y37" s="35"/>
      <c r="Z37" s="35"/>
      <c r="AA37" s="42"/>
    </row>
    <row r="38" spans="1:27" s="17" customFormat="1" ht="21" x14ac:dyDescent="0.3">
      <c r="A38" s="78" t="str">
        <f t="shared" ref="A38:A50" si="4">IF(B$1="ENGLISH",S38,T38)</f>
        <v>Net electricity generation by sources, sales and distribution</v>
      </c>
      <c r="B38" s="79"/>
      <c r="C38" s="79"/>
      <c r="D38" s="79"/>
      <c r="E38" s="80"/>
      <c r="F38" s="80"/>
      <c r="G38" s="80"/>
      <c r="H38" s="10"/>
      <c r="I38" s="19"/>
      <c r="J38" s="24"/>
      <c r="K38" s="24"/>
      <c r="L38" s="24"/>
      <c r="M38" s="24"/>
      <c r="N38" s="24"/>
      <c r="O38" s="24"/>
      <c r="P38" s="24"/>
      <c r="Q38" s="19"/>
      <c r="R38" s="19"/>
      <c r="S38" s="81" t="s">
        <v>77</v>
      </c>
      <c r="T38" s="81" t="s">
        <v>78</v>
      </c>
      <c r="U38" s="62"/>
      <c r="V38" s="62"/>
      <c r="W38" s="62"/>
      <c r="X38" s="62"/>
      <c r="Y38" s="63"/>
      <c r="Z38" s="63"/>
      <c r="AA38" s="63"/>
    </row>
    <row r="39" spans="1:27" s="28" customFormat="1" x14ac:dyDescent="0.3">
      <c r="A39" s="21" t="str">
        <f t="shared" si="4"/>
        <v>[TWh]</v>
      </c>
      <c r="B39" s="22" t="str">
        <f t="shared" ref="B39:G39" si="5">B4</f>
        <v>Q4 2017</v>
      </c>
      <c r="C39" s="22" t="str">
        <f t="shared" si="5"/>
        <v>Q4 2016</v>
      </c>
      <c r="D39" s="22" t="str">
        <f t="shared" si="5"/>
        <v>y/y</v>
      </c>
      <c r="E39" s="22">
        <f t="shared" si="5"/>
        <v>2017</v>
      </c>
      <c r="F39" s="22">
        <f t="shared" si="5"/>
        <v>2016</v>
      </c>
      <c r="G39" s="22" t="str">
        <f t="shared" si="5"/>
        <v>y/y</v>
      </c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 t="s">
        <v>79</v>
      </c>
      <c r="T39" s="26" t="s">
        <v>79</v>
      </c>
      <c r="U39" s="41"/>
      <c r="V39" s="41"/>
      <c r="W39" s="41"/>
      <c r="X39" s="41"/>
      <c r="Y39" s="35"/>
      <c r="Z39" s="35"/>
      <c r="AA39" s="42"/>
    </row>
    <row r="40" spans="1:27" s="28" customFormat="1" x14ac:dyDescent="0.3">
      <c r="A40" s="29" t="str">
        <f t="shared" si="4"/>
        <v>Lignite-fired power plants</v>
      </c>
      <c r="B40" s="58">
        <v>9.19</v>
      </c>
      <c r="C40" s="58">
        <v>10.11</v>
      </c>
      <c r="D40" s="82">
        <v>-0.09</v>
      </c>
      <c r="E40" s="58">
        <v>38.950000000000003</v>
      </c>
      <c r="F40" s="58">
        <v>37.26</v>
      </c>
      <c r="G40" s="83">
        <v>0.05</v>
      </c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34" t="s">
        <v>80</v>
      </c>
      <c r="T40" s="34" t="s">
        <v>81</v>
      </c>
      <c r="U40" s="41"/>
      <c r="V40" s="41"/>
      <c r="W40" s="41"/>
      <c r="X40" s="41"/>
      <c r="Y40" s="35"/>
      <c r="Z40" s="35"/>
      <c r="AA40" s="42"/>
    </row>
    <row r="41" spans="1:27" s="28" customFormat="1" x14ac:dyDescent="0.3">
      <c r="A41" s="29" t="str">
        <f t="shared" si="4"/>
        <v>Hard coal-fired power plants</v>
      </c>
      <c r="B41" s="58">
        <v>3.28</v>
      </c>
      <c r="C41" s="58">
        <v>2.64</v>
      </c>
      <c r="D41" s="83">
        <v>0.24</v>
      </c>
      <c r="E41" s="58">
        <v>11.11</v>
      </c>
      <c r="F41" s="58">
        <v>10.71</v>
      </c>
      <c r="G41" s="83">
        <v>0.04</v>
      </c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34" t="s">
        <v>82</v>
      </c>
      <c r="T41" s="34" t="s">
        <v>83</v>
      </c>
      <c r="U41" s="41"/>
      <c r="V41" s="41"/>
      <c r="W41" s="41"/>
      <c r="X41" s="41"/>
      <c r="Y41" s="35"/>
      <c r="Z41" s="35"/>
      <c r="AA41" s="42"/>
    </row>
    <row r="42" spans="1:27" s="28" customFormat="1" x14ac:dyDescent="0.3">
      <c r="A42" s="29" t="str">
        <f t="shared" si="4"/>
        <v>Coal-fired CHPs</v>
      </c>
      <c r="B42" s="58">
        <v>0.87</v>
      </c>
      <c r="C42" s="58">
        <v>0.36</v>
      </c>
      <c r="D42" s="83">
        <v>1.42</v>
      </c>
      <c r="E42" s="58">
        <v>1.47</v>
      </c>
      <c r="F42" s="58">
        <v>0.98</v>
      </c>
      <c r="G42" s="83">
        <v>0.5</v>
      </c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34" t="s">
        <v>84</v>
      </c>
      <c r="T42" s="34" t="s">
        <v>85</v>
      </c>
      <c r="U42" s="41"/>
      <c r="V42" s="41"/>
      <c r="W42" s="41"/>
      <c r="X42" s="41"/>
      <c r="Y42" s="35"/>
      <c r="Z42" s="35"/>
      <c r="AA42" s="42"/>
    </row>
    <row r="43" spans="1:27" s="28" customFormat="1" x14ac:dyDescent="0.3">
      <c r="A43" s="29" t="str">
        <f t="shared" si="4"/>
        <v>Gas-fired CHPs</v>
      </c>
      <c r="B43" s="58">
        <v>1.18</v>
      </c>
      <c r="C43" s="58">
        <v>0.83</v>
      </c>
      <c r="D43" s="83">
        <v>0.42</v>
      </c>
      <c r="E43" s="58">
        <v>2.87</v>
      </c>
      <c r="F43" s="58">
        <v>2.33</v>
      </c>
      <c r="G43" s="83">
        <v>0.23</v>
      </c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34" t="s">
        <v>86</v>
      </c>
      <c r="T43" s="34" t="s">
        <v>87</v>
      </c>
      <c r="U43" s="41"/>
      <c r="V43" s="41"/>
      <c r="W43" s="41"/>
      <c r="X43" s="41"/>
      <c r="Y43" s="35"/>
      <c r="Z43" s="35"/>
      <c r="AA43" s="42"/>
    </row>
    <row r="44" spans="1:27" s="28" customFormat="1" x14ac:dyDescent="0.3">
      <c r="A44" s="29" t="str">
        <f t="shared" si="4"/>
        <v>Biomass-fired CHPs</v>
      </c>
      <c r="B44" s="58">
        <v>0.06</v>
      </c>
      <c r="C44" s="58">
        <v>0.06</v>
      </c>
      <c r="D44" s="83">
        <v>0</v>
      </c>
      <c r="E44" s="58">
        <v>0.2</v>
      </c>
      <c r="F44" s="58">
        <v>0.43</v>
      </c>
      <c r="G44" s="82">
        <v>-0.53</v>
      </c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34" t="s">
        <v>88</v>
      </c>
      <c r="T44" s="34" t="s">
        <v>89</v>
      </c>
      <c r="U44" s="41"/>
      <c r="V44" s="41"/>
      <c r="W44" s="41"/>
      <c r="X44" s="41"/>
      <c r="Y44" s="35"/>
      <c r="Z44" s="35"/>
      <c r="AA44" s="42"/>
    </row>
    <row r="45" spans="1:27" s="28" customFormat="1" x14ac:dyDescent="0.3">
      <c r="A45" s="29" t="str">
        <f t="shared" si="4"/>
        <v>Pumped-storage</v>
      </c>
      <c r="B45" s="58">
        <v>0.18</v>
      </c>
      <c r="C45" s="58">
        <v>0.13</v>
      </c>
      <c r="D45" s="83">
        <v>0.38</v>
      </c>
      <c r="E45" s="58">
        <v>0.44</v>
      </c>
      <c r="F45" s="58">
        <v>0.45</v>
      </c>
      <c r="G45" s="82">
        <v>-0.02</v>
      </c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34" t="s">
        <v>90</v>
      </c>
      <c r="T45" s="34" t="s">
        <v>91</v>
      </c>
      <c r="U45" s="41"/>
      <c r="V45" s="41"/>
      <c r="W45" s="41"/>
      <c r="X45" s="41"/>
      <c r="Y45" s="35"/>
      <c r="Z45" s="35"/>
      <c r="AA45" s="42"/>
    </row>
    <row r="46" spans="1:27" s="28" customFormat="1" x14ac:dyDescent="0.3">
      <c r="A46" s="29" t="str">
        <f t="shared" si="4"/>
        <v>Hydro</v>
      </c>
      <c r="B46" s="58">
        <v>0.14000000000000001</v>
      </c>
      <c r="C46" s="58">
        <v>0.12</v>
      </c>
      <c r="D46" s="83">
        <v>0.17</v>
      </c>
      <c r="E46" s="58">
        <v>0.47</v>
      </c>
      <c r="F46" s="58">
        <v>0.43</v>
      </c>
      <c r="G46" s="83">
        <v>0.09</v>
      </c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4" t="s">
        <v>92</v>
      </c>
      <c r="T46" s="34" t="s">
        <v>93</v>
      </c>
      <c r="U46" s="41"/>
      <c r="V46" s="41"/>
      <c r="W46" s="41"/>
      <c r="X46" s="41"/>
      <c r="Y46" s="35"/>
      <c r="Z46" s="35"/>
      <c r="AA46" s="42"/>
    </row>
    <row r="47" spans="1:27" s="28" customFormat="1" x14ac:dyDescent="0.3">
      <c r="A47" s="29" t="str">
        <f t="shared" si="4"/>
        <v>Wind</v>
      </c>
      <c r="B47" s="58">
        <v>0.43</v>
      </c>
      <c r="C47" s="58">
        <v>0.38</v>
      </c>
      <c r="D47" s="83">
        <v>0.13</v>
      </c>
      <c r="E47" s="58">
        <v>1.28</v>
      </c>
      <c r="F47" s="58">
        <v>1.08</v>
      </c>
      <c r="G47" s="83">
        <v>0.19</v>
      </c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4" t="s">
        <v>94</v>
      </c>
      <c r="T47" s="34" t="s">
        <v>95</v>
      </c>
      <c r="U47" s="41"/>
      <c r="V47" s="41"/>
      <c r="W47" s="41"/>
      <c r="X47" s="41"/>
      <c r="Y47" s="35"/>
      <c r="Z47" s="35"/>
      <c r="AA47" s="42"/>
    </row>
    <row r="48" spans="1:27" s="28" customFormat="1" x14ac:dyDescent="0.3">
      <c r="A48" s="84" t="str">
        <f t="shared" si="4"/>
        <v>TOTAL</v>
      </c>
      <c r="B48" s="85">
        <v>15.33</v>
      </c>
      <c r="C48" s="85">
        <v>14.63</v>
      </c>
      <c r="D48" s="86">
        <v>0.05</v>
      </c>
      <c r="E48" s="85">
        <v>56.79</v>
      </c>
      <c r="F48" s="85">
        <v>53.67</v>
      </c>
      <c r="G48" s="86">
        <v>0.06</v>
      </c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5" t="s">
        <v>96</v>
      </c>
      <c r="T48" s="25" t="s">
        <v>97</v>
      </c>
      <c r="U48" s="41"/>
      <c r="V48" s="41"/>
      <c r="W48" s="41"/>
      <c r="X48" s="41"/>
      <c r="Y48" s="35"/>
      <c r="Z48" s="35"/>
      <c r="AA48" s="42"/>
    </row>
    <row r="49" spans="1:27" s="28" customFormat="1" x14ac:dyDescent="0.3">
      <c r="A49" s="29" t="str">
        <f t="shared" si="4"/>
        <v>Renewable generation</v>
      </c>
      <c r="B49" s="58">
        <v>0.66</v>
      </c>
      <c r="C49" s="58">
        <v>0.57999999999999996</v>
      </c>
      <c r="D49" s="83">
        <v>0.14000000000000001</v>
      </c>
      <c r="E49" s="58">
        <v>2.08</v>
      </c>
      <c r="F49" s="58">
        <v>2.2400000000000002</v>
      </c>
      <c r="G49" s="82">
        <v>-7.0000000000000007E-2</v>
      </c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34" t="s">
        <v>98</v>
      </c>
      <c r="T49" s="34" t="s">
        <v>99</v>
      </c>
      <c r="U49" s="41"/>
      <c r="V49" s="41"/>
      <c r="W49" s="41"/>
      <c r="X49" s="41"/>
      <c r="Y49" s="35"/>
      <c r="Z49" s="35"/>
      <c r="AA49" s="42"/>
    </row>
    <row r="50" spans="1:27" s="28" customFormat="1" x14ac:dyDescent="0.3">
      <c r="A50" s="29" t="str">
        <f t="shared" si="4"/>
        <v>incl. biomass co-combustion</v>
      </c>
      <c r="B50" s="58">
        <v>0.03</v>
      </c>
      <c r="C50" s="58">
        <v>0.02</v>
      </c>
      <c r="D50" s="83">
        <v>0.5</v>
      </c>
      <c r="E50" s="58">
        <v>0.13</v>
      </c>
      <c r="F50" s="58">
        <v>0.3</v>
      </c>
      <c r="G50" s="82">
        <v>-0.56999999999999995</v>
      </c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34" t="s">
        <v>100</v>
      </c>
      <c r="T50" s="34" t="s">
        <v>101</v>
      </c>
      <c r="U50" s="41"/>
      <c r="V50" s="41"/>
      <c r="W50" s="41"/>
      <c r="X50" s="41"/>
      <c r="Y50" s="35"/>
      <c r="Z50" s="35"/>
      <c r="AA50" s="42"/>
    </row>
    <row r="51" spans="1:27" s="28" customFormat="1" x14ac:dyDescent="0.3">
      <c r="A51" s="87"/>
      <c r="B51" s="56"/>
      <c r="C51" s="56"/>
      <c r="D51" s="56"/>
      <c r="E51" s="56"/>
      <c r="F51" s="56"/>
      <c r="G51" s="56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88"/>
      <c r="T51" s="88"/>
      <c r="U51" s="41"/>
      <c r="V51" s="41"/>
      <c r="W51" s="41"/>
      <c r="X51" s="41"/>
      <c r="Y51" s="35"/>
      <c r="Z51" s="35"/>
      <c r="AA51" s="42"/>
    </row>
    <row r="52" spans="1:27" s="28" customFormat="1" x14ac:dyDescent="0.3">
      <c r="A52" s="69" t="str">
        <f>IF(B$1="ENGLISH",S52,T52)</f>
        <v>Sprzedaż do odbiorców finalnych</v>
      </c>
      <c r="B52" s="89">
        <v>10.7</v>
      </c>
      <c r="C52" s="89">
        <v>11.02</v>
      </c>
      <c r="D52" s="90">
        <v>-0.03</v>
      </c>
      <c r="E52" s="89">
        <v>40.43</v>
      </c>
      <c r="F52" s="89">
        <v>42.96</v>
      </c>
      <c r="G52" s="90">
        <v>-0.06</v>
      </c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 t="s">
        <v>102</v>
      </c>
      <c r="T52" s="25" t="s">
        <v>102</v>
      </c>
      <c r="U52" s="41"/>
      <c r="V52" s="41"/>
      <c r="W52" s="41"/>
      <c r="X52" s="41"/>
      <c r="Y52" s="35"/>
      <c r="Z52" s="35"/>
      <c r="AA52" s="42"/>
    </row>
    <row r="53" spans="1:27" s="28" customFormat="1" x14ac:dyDescent="0.3">
      <c r="A53" s="69" t="str">
        <f>IF(B$1="ENGLISH",S53,T53)</f>
        <v>Distribution</v>
      </c>
      <c r="B53" s="58">
        <v>9.14</v>
      </c>
      <c r="C53" s="58">
        <v>8.89</v>
      </c>
      <c r="D53" s="83">
        <v>0.03</v>
      </c>
      <c r="E53" s="58">
        <v>35.340000000000003</v>
      </c>
      <c r="F53" s="58">
        <v>34.32</v>
      </c>
      <c r="G53" s="83">
        <v>0.03</v>
      </c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5" t="s">
        <v>103</v>
      </c>
      <c r="T53" s="25" t="s">
        <v>104</v>
      </c>
      <c r="U53" s="41"/>
      <c r="V53" s="41"/>
      <c r="W53" s="41"/>
      <c r="X53" s="41"/>
      <c r="Y53" s="35"/>
      <c r="Z53" s="35"/>
      <c r="AA53" s="42"/>
    </row>
    <row r="54" spans="1:27" s="28" customFormat="1" x14ac:dyDescent="0.3">
      <c r="A54" s="77"/>
      <c r="B54" s="23"/>
      <c r="C54" s="23"/>
      <c r="D54" s="23"/>
      <c r="E54" s="23"/>
      <c r="F54" s="23"/>
      <c r="G54" s="23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59"/>
      <c r="T54" s="59"/>
      <c r="U54" s="41"/>
      <c r="V54" s="41"/>
      <c r="W54" s="41"/>
      <c r="X54" s="41"/>
      <c r="Y54" s="35"/>
      <c r="Z54" s="35"/>
      <c r="AA54" s="42"/>
    </row>
    <row r="55" spans="1:27" s="28" customFormat="1" ht="21" x14ac:dyDescent="0.3">
      <c r="A55" s="18" t="str">
        <f t="shared" ref="A55:A65" si="6">IF(B$1="ENGLISH",S55,T55)</f>
        <v>Nakłady inwestycyjne</v>
      </c>
      <c r="B55" s="23"/>
      <c r="C55" s="23"/>
      <c r="D55" s="23"/>
      <c r="E55" s="23"/>
      <c r="F55" s="23"/>
      <c r="G55" s="23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91" t="s">
        <v>105</v>
      </c>
      <c r="T55" s="91" t="s">
        <v>106</v>
      </c>
      <c r="U55" s="41"/>
      <c r="V55" s="41"/>
      <c r="W55" s="41"/>
      <c r="X55" s="41"/>
      <c r="Y55" s="35"/>
      <c r="Z55" s="35"/>
      <c r="AA55" s="42"/>
    </row>
    <row r="56" spans="1:27" s="28" customFormat="1" x14ac:dyDescent="0.3">
      <c r="A56" s="21" t="str">
        <f t="shared" si="6"/>
        <v>Segment (PLN m)</v>
      </c>
      <c r="B56" s="22" t="str">
        <f>B39</f>
        <v>Q4 2017</v>
      </c>
      <c r="C56" s="22" t="str">
        <f t="shared" ref="C56:G56" si="7">C39</f>
        <v>Q4 2016</v>
      </c>
      <c r="D56" s="22" t="str">
        <f t="shared" si="7"/>
        <v>y/y</v>
      </c>
      <c r="E56" s="22">
        <f t="shared" si="7"/>
        <v>2017</v>
      </c>
      <c r="F56" s="22">
        <f t="shared" si="7"/>
        <v>2016</v>
      </c>
      <c r="G56" s="22" t="str">
        <f t="shared" si="7"/>
        <v>y/y</v>
      </c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5" t="s">
        <v>107</v>
      </c>
      <c r="T56" s="26" t="s">
        <v>108</v>
      </c>
      <c r="U56" s="41"/>
      <c r="V56" s="41"/>
      <c r="W56" s="41"/>
      <c r="X56" s="41"/>
      <c r="Y56" s="35"/>
      <c r="Z56" s="35"/>
      <c r="AA56" s="42"/>
    </row>
    <row r="57" spans="1:27" s="28" customFormat="1" x14ac:dyDescent="0.3">
      <c r="A57" s="29" t="str">
        <f t="shared" si="6"/>
        <v>Conventional Generation</v>
      </c>
      <c r="B57" s="57">
        <v>1858</v>
      </c>
      <c r="C57" s="57">
        <v>1870</v>
      </c>
      <c r="D57" s="82">
        <v>-0.01</v>
      </c>
      <c r="E57" s="57">
        <v>4899</v>
      </c>
      <c r="F57" s="57">
        <v>6179</v>
      </c>
      <c r="G57" s="82">
        <v>-0.21</v>
      </c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34" t="s">
        <v>109</v>
      </c>
      <c r="T57" s="34" t="s">
        <v>110</v>
      </c>
      <c r="U57" s="41"/>
      <c r="V57" s="41"/>
      <c r="W57" s="41"/>
      <c r="X57" s="41"/>
      <c r="Y57" s="35"/>
      <c r="Z57" s="35"/>
      <c r="AA57" s="42"/>
    </row>
    <row r="58" spans="1:27" s="28" customFormat="1" x14ac:dyDescent="0.3">
      <c r="A58" s="29" t="str">
        <f t="shared" si="6"/>
        <v>Distribution, including:</v>
      </c>
      <c r="B58" s="58">
        <v>656</v>
      </c>
      <c r="C58" s="58">
        <v>586</v>
      </c>
      <c r="D58" s="83">
        <v>0.12</v>
      </c>
      <c r="E58" s="57">
        <v>1716</v>
      </c>
      <c r="F58" s="57">
        <v>1721</v>
      </c>
      <c r="G58" s="92">
        <v>0</v>
      </c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34" t="s">
        <v>111</v>
      </c>
      <c r="T58" s="34" t="s">
        <v>112</v>
      </c>
      <c r="U58" s="41"/>
      <c r="V58" s="41"/>
      <c r="W58" s="41"/>
      <c r="X58" s="41"/>
      <c r="Y58" s="35"/>
      <c r="Z58" s="35"/>
      <c r="AA58" s="42"/>
    </row>
    <row r="59" spans="1:27" s="28" customFormat="1" x14ac:dyDescent="0.3">
      <c r="A59" s="29" t="str">
        <f t="shared" si="6"/>
        <v xml:space="preserve">    New clients connection</v>
      </c>
      <c r="B59" s="58">
        <v>145</v>
      </c>
      <c r="C59" s="58">
        <v>163</v>
      </c>
      <c r="D59" s="93">
        <v>-0.11</v>
      </c>
      <c r="E59" s="58">
        <v>504</v>
      </c>
      <c r="F59" s="58">
        <v>572</v>
      </c>
      <c r="G59" s="82">
        <v>-0.12</v>
      </c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34" t="s">
        <v>113</v>
      </c>
      <c r="T59" s="34" t="s">
        <v>114</v>
      </c>
      <c r="U59" s="41"/>
      <c r="V59" s="41"/>
      <c r="W59" s="41"/>
      <c r="X59" s="41"/>
      <c r="Y59" s="35"/>
      <c r="Z59" s="35"/>
      <c r="AA59" s="42"/>
    </row>
    <row r="60" spans="1:27" s="28" customFormat="1" x14ac:dyDescent="0.3">
      <c r="A60" s="29" t="str">
        <f t="shared" si="6"/>
        <v xml:space="preserve">    Distribution grid</v>
      </c>
      <c r="B60" s="58">
        <v>373</v>
      </c>
      <c r="C60" s="58">
        <v>293</v>
      </c>
      <c r="D60" s="83">
        <v>0.27</v>
      </c>
      <c r="E60" s="58">
        <v>868</v>
      </c>
      <c r="F60" s="58">
        <v>788</v>
      </c>
      <c r="G60" s="83">
        <v>0.1</v>
      </c>
      <c r="H60" s="2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34" t="s">
        <v>115</v>
      </c>
      <c r="T60" s="34" t="s">
        <v>116</v>
      </c>
      <c r="U60" s="41"/>
      <c r="V60" s="41"/>
      <c r="W60" s="41"/>
      <c r="X60" s="41"/>
      <c r="Y60" s="35"/>
      <c r="Z60" s="35"/>
      <c r="AA60" s="42"/>
    </row>
    <row r="61" spans="1:27" s="28" customFormat="1" x14ac:dyDescent="0.3">
      <c r="A61" s="29" t="str">
        <f t="shared" si="6"/>
        <v>Renewables, including:</v>
      </c>
      <c r="B61" s="58">
        <v>32</v>
      </c>
      <c r="C61" s="58">
        <v>31</v>
      </c>
      <c r="D61" s="83">
        <v>0.03</v>
      </c>
      <c r="E61" s="58">
        <v>81</v>
      </c>
      <c r="F61" s="58">
        <v>144</v>
      </c>
      <c r="G61" s="82">
        <v>-0.44</v>
      </c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34" t="s">
        <v>117</v>
      </c>
      <c r="T61" s="34" t="s">
        <v>118</v>
      </c>
      <c r="U61" s="41"/>
      <c r="V61" s="41"/>
      <c r="W61" s="41"/>
      <c r="X61" s="41"/>
      <c r="Y61" s="35"/>
      <c r="Z61" s="35"/>
      <c r="AA61" s="42"/>
    </row>
    <row r="62" spans="1:27" s="28" customFormat="1" x14ac:dyDescent="0.3">
      <c r="A62" s="29" t="str">
        <f t="shared" si="6"/>
        <v xml:space="preserve">    Modernization and replacement</v>
      </c>
      <c r="B62" s="58">
        <v>24</v>
      </c>
      <c r="C62" s="58">
        <v>22</v>
      </c>
      <c r="D62" s="83">
        <v>0.09</v>
      </c>
      <c r="E62" s="58">
        <v>53</v>
      </c>
      <c r="F62" s="58">
        <v>61</v>
      </c>
      <c r="G62" s="82">
        <v>-0.13</v>
      </c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34" t="s">
        <v>119</v>
      </c>
      <c r="T62" s="34" t="s">
        <v>120</v>
      </c>
      <c r="U62" s="41"/>
      <c r="V62" s="41"/>
      <c r="W62" s="41"/>
      <c r="X62" s="41"/>
      <c r="Y62" s="35"/>
      <c r="Z62" s="35"/>
      <c r="AA62" s="42"/>
    </row>
    <row r="63" spans="1:27" s="28" customFormat="1" x14ac:dyDescent="0.3">
      <c r="A63" s="67" t="str">
        <f t="shared" si="6"/>
        <v>Supply and other operations (excl. adjustments)</v>
      </c>
      <c r="B63" s="94">
        <v>46</v>
      </c>
      <c r="C63" s="94">
        <v>77</v>
      </c>
      <c r="D63" s="95">
        <v>-0.4</v>
      </c>
      <c r="E63" s="94">
        <v>140</v>
      </c>
      <c r="F63" s="94">
        <v>193</v>
      </c>
      <c r="G63" s="95">
        <v>-0.27</v>
      </c>
      <c r="H63" s="2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34" t="s">
        <v>121</v>
      </c>
      <c r="T63" s="34" t="s">
        <v>122</v>
      </c>
      <c r="U63" s="41"/>
      <c r="V63" s="41"/>
      <c r="W63" s="41"/>
      <c r="X63" s="41"/>
      <c r="Y63" s="35"/>
      <c r="Z63" s="35"/>
      <c r="AA63" s="42"/>
    </row>
    <row r="64" spans="1:27" s="28" customFormat="1" x14ac:dyDescent="0.3">
      <c r="A64" s="29" t="str">
        <f t="shared" si="6"/>
        <v>TOTAL</v>
      </c>
      <c r="B64" s="57">
        <v>2592</v>
      </c>
      <c r="C64" s="57">
        <v>2564</v>
      </c>
      <c r="D64" s="83">
        <v>0.01</v>
      </c>
      <c r="E64" s="57">
        <v>6836</v>
      </c>
      <c r="F64" s="57">
        <v>8237</v>
      </c>
      <c r="G64" s="82">
        <v>-0.17</v>
      </c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34" t="s">
        <v>96</v>
      </c>
      <c r="T64" s="34" t="s">
        <v>97</v>
      </c>
      <c r="U64" s="41"/>
      <c r="V64" s="41"/>
      <c r="W64" s="41"/>
      <c r="X64" s="41"/>
      <c r="Y64" s="35"/>
      <c r="Z64" s="35"/>
      <c r="AA64" s="42"/>
    </row>
    <row r="65" spans="1:27" s="28" customFormat="1" x14ac:dyDescent="0.3">
      <c r="A65" s="29" t="str">
        <f t="shared" si="6"/>
        <v>TOTAL (incl. adjustments)</v>
      </c>
      <c r="B65" s="57">
        <v>2558</v>
      </c>
      <c r="C65" s="57">
        <v>2555</v>
      </c>
      <c r="D65" s="92">
        <v>0</v>
      </c>
      <c r="E65" s="57">
        <v>6751</v>
      </c>
      <c r="F65" s="57">
        <v>8152</v>
      </c>
      <c r="G65" s="82">
        <v>-0.17</v>
      </c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34" t="s">
        <v>123</v>
      </c>
      <c r="T65" s="34" t="s">
        <v>124</v>
      </c>
      <c r="U65" s="41"/>
      <c r="V65" s="41"/>
      <c r="W65" s="41"/>
      <c r="X65" s="41"/>
      <c r="Y65" s="35"/>
      <c r="Z65" s="35"/>
      <c r="AA65" s="42"/>
    </row>
    <row r="66" spans="1:27" s="28" customFormat="1" x14ac:dyDescent="0.3">
      <c r="A66" s="77"/>
      <c r="B66" s="23"/>
      <c r="C66" s="23"/>
      <c r="D66" s="23"/>
      <c r="E66" s="23"/>
      <c r="F66" s="23"/>
      <c r="G66" s="23"/>
      <c r="H66" s="2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59"/>
      <c r="T66" s="59"/>
      <c r="U66" s="41"/>
      <c r="V66" s="41"/>
      <c r="W66" s="41"/>
      <c r="X66" s="41"/>
      <c r="Y66" s="35"/>
      <c r="Z66" s="35"/>
      <c r="AA66" s="42"/>
    </row>
    <row r="67" spans="1:27" s="28" customFormat="1" x14ac:dyDescent="0.3">
      <c r="A67" s="77"/>
      <c r="B67" s="96"/>
      <c r="C67" s="96"/>
      <c r="D67" s="96"/>
      <c r="E67" s="96"/>
      <c r="F67" s="96"/>
      <c r="G67" s="96"/>
      <c r="H67" s="96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59"/>
      <c r="T67" s="59"/>
      <c r="U67" s="41"/>
      <c r="V67" s="41"/>
      <c r="W67" s="41"/>
      <c r="X67" s="41"/>
      <c r="Y67" s="35"/>
      <c r="Z67" s="35"/>
      <c r="AA67" s="42"/>
    </row>
    <row r="68" spans="1:27" s="28" customFormat="1" ht="23.4" x14ac:dyDescent="0.3">
      <c r="A68" s="97" t="str">
        <f t="shared" ref="A68:A87" si="8">IF(B$1="ENGLISH",S68,T68)</f>
        <v>Segmental revenues and costs</v>
      </c>
      <c r="B68" s="23"/>
      <c r="C68" s="23"/>
      <c r="D68" s="23"/>
      <c r="E68" s="23"/>
      <c r="F68" s="23"/>
      <c r="G68" s="23"/>
      <c r="H68" s="2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98" t="s">
        <v>125</v>
      </c>
      <c r="T68" s="98" t="s">
        <v>126</v>
      </c>
      <c r="U68" s="41"/>
      <c r="V68" s="41"/>
      <c r="X68" s="41"/>
      <c r="Y68" s="35"/>
      <c r="Z68" s="35"/>
      <c r="AA68" s="42"/>
    </row>
    <row r="69" spans="1:27" s="17" customFormat="1" ht="21" x14ac:dyDescent="0.3">
      <c r="A69" s="78" t="str">
        <f t="shared" si="8"/>
        <v>Conventional Generation (including PGE Energia Ciepła)</v>
      </c>
      <c r="B69" s="79"/>
      <c r="C69" s="79"/>
      <c r="D69" s="79"/>
      <c r="E69" s="79"/>
      <c r="F69" s="79"/>
      <c r="G69" s="79"/>
      <c r="H69" s="1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81" t="s">
        <v>127</v>
      </c>
      <c r="T69" s="81" t="s">
        <v>128</v>
      </c>
      <c r="U69" s="62"/>
      <c r="V69" s="62"/>
      <c r="W69" s="62"/>
      <c r="X69" s="62"/>
      <c r="Y69" s="63"/>
      <c r="Z69" s="63"/>
      <c r="AA69" s="63"/>
    </row>
    <row r="70" spans="1:27" s="28" customFormat="1" x14ac:dyDescent="0.3">
      <c r="A70" s="21" t="str">
        <f t="shared" si="8"/>
        <v>[PLN m]</v>
      </c>
      <c r="B70" s="22" t="str">
        <f>B56</f>
        <v>Q4 2017</v>
      </c>
      <c r="C70" s="22" t="str">
        <f t="shared" ref="C70:G70" si="9">C56</f>
        <v>Q4 2016</v>
      </c>
      <c r="D70" s="22" t="str">
        <f t="shared" si="9"/>
        <v>y/y</v>
      </c>
      <c r="E70" s="22">
        <f t="shared" si="9"/>
        <v>2017</v>
      </c>
      <c r="F70" s="22">
        <f t="shared" si="9"/>
        <v>2016</v>
      </c>
      <c r="G70" s="22" t="str">
        <f t="shared" si="9"/>
        <v>y/y</v>
      </c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5" t="s">
        <v>13</v>
      </c>
      <c r="T70" s="26" t="s">
        <v>54</v>
      </c>
      <c r="U70" s="41"/>
      <c r="V70" s="41"/>
      <c r="W70" s="41"/>
      <c r="X70" s="41"/>
      <c r="Y70" s="35"/>
      <c r="Z70" s="35"/>
      <c r="AA70" s="42"/>
    </row>
    <row r="71" spans="1:27" s="28" customFormat="1" x14ac:dyDescent="0.3">
      <c r="A71" s="69" t="str">
        <f t="shared" si="8"/>
        <v>Sales, including</v>
      </c>
      <c r="B71" s="99">
        <v>3677</v>
      </c>
      <c r="C71" s="99">
        <v>3207</v>
      </c>
      <c r="D71" s="100">
        <v>0.15</v>
      </c>
      <c r="E71" s="99">
        <v>13075</v>
      </c>
      <c r="F71" s="99">
        <v>11738</v>
      </c>
      <c r="G71" s="100">
        <v>0.11</v>
      </c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5" t="s">
        <v>129</v>
      </c>
      <c r="T71" s="25" t="s">
        <v>130</v>
      </c>
      <c r="U71" s="41"/>
      <c r="V71" s="41"/>
      <c r="W71" s="41"/>
      <c r="X71" s="41"/>
      <c r="Y71" s="35"/>
      <c r="Z71" s="35"/>
      <c r="AA71" s="42"/>
    </row>
    <row r="72" spans="1:27" s="28" customFormat="1" x14ac:dyDescent="0.3">
      <c r="A72" s="29" t="str">
        <f t="shared" si="8"/>
        <v>Sale of electricity</v>
      </c>
      <c r="B72" s="57">
        <v>2825</v>
      </c>
      <c r="C72" s="57">
        <v>2582</v>
      </c>
      <c r="D72" s="83">
        <v>0.09</v>
      </c>
      <c r="E72" s="57">
        <v>9955</v>
      </c>
      <c r="F72" s="57">
        <v>9800</v>
      </c>
      <c r="G72" s="83">
        <v>0.02</v>
      </c>
      <c r="H72" s="2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34" t="s">
        <v>131</v>
      </c>
      <c r="T72" s="34" t="s">
        <v>132</v>
      </c>
      <c r="U72" s="41"/>
      <c r="V72" s="41"/>
      <c r="W72" s="41"/>
      <c r="X72" s="41"/>
      <c r="Y72" s="35"/>
      <c r="Z72" s="35"/>
      <c r="AA72" s="42"/>
    </row>
    <row r="73" spans="1:27" s="28" customFormat="1" x14ac:dyDescent="0.3">
      <c r="A73" s="29" t="str">
        <f t="shared" si="8"/>
        <v>LTC compensations</v>
      </c>
      <c r="B73" s="58">
        <v>4</v>
      </c>
      <c r="C73" s="58">
        <v>136</v>
      </c>
      <c r="D73" s="82">
        <v>-0.97</v>
      </c>
      <c r="E73" s="57">
        <v>1215</v>
      </c>
      <c r="F73" s="58">
        <v>520</v>
      </c>
      <c r="G73" s="83">
        <v>1.34</v>
      </c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34" t="s">
        <v>133</v>
      </c>
      <c r="T73" s="34" t="s">
        <v>56</v>
      </c>
      <c r="U73" s="41"/>
      <c r="V73" s="41"/>
      <c r="W73" s="41"/>
      <c r="X73" s="41"/>
      <c r="Y73" s="35"/>
      <c r="Z73" s="35"/>
      <c r="AA73" s="42"/>
    </row>
    <row r="74" spans="1:27" s="28" customFormat="1" x14ac:dyDescent="0.3">
      <c r="A74" s="29" t="str">
        <f t="shared" si="8"/>
        <v>Sale of heat</v>
      </c>
      <c r="B74" s="58">
        <v>481</v>
      </c>
      <c r="C74" s="58">
        <v>244</v>
      </c>
      <c r="D74" s="83">
        <v>0.97</v>
      </c>
      <c r="E74" s="58">
        <v>975</v>
      </c>
      <c r="F74" s="58">
        <v>720</v>
      </c>
      <c r="G74" s="83">
        <v>0.35</v>
      </c>
      <c r="H74" s="2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34" t="s">
        <v>134</v>
      </c>
      <c r="T74" s="34" t="s">
        <v>135</v>
      </c>
      <c r="U74" s="41"/>
      <c r="V74" s="41"/>
      <c r="W74" s="41"/>
      <c r="X74" s="41"/>
      <c r="Y74" s="35"/>
      <c r="Z74" s="35"/>
      <c r="AA74" s="42"/>
    </row>
    <row r="75" spans="1:27" s="28" customFormat="1" x14ac:dyDescent="0.3">
      <c r="A75" s="67" t="str">
        <f t="shared" si="8"/>
        <v>Sale of certificates of origin</v>
      </c>
      <c r="B75" s="94">
        <v>179</v>
      </c>
      <c r="C75" s="94">
        <v>114</v>
      </c>
      <c r="D75" s="101">
        <v>0.56999999999999995</v>
      </c>
      <c r="E75" s="94">
        <v>343</v>
      </c>
      <c r="F75" s="94">
        <v>227</v>
      </c>
      <c r="G75" s="101">
        <v>0.51</v>
      </c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34" t="s">
        <v>136</v>
      </c>
      <c r="T75" s="34" t="s">
        <v>137</v>
      </c>
      <c r="U75" s="41"/>
      <c r="V75" s="41"/>
      <c r="W75" s="41"/>
      <c r="X75" s="41"/>
      <c r="Y75" s="35"/>
      <c r="Z75" s="35"/>
      <c r="AA75" s="42"/>
    </row>
    <row r="76" spans="1:27" s="28" customFormat="1" x14ac:dyDescent="0.3">
      <c r="A76" s="69" t="str">
        <f t="shared" si="8"/>
        <v>Cost by kind, including</v>
      </c>
      <c r="B76" s="99">
        <v>4013</v>
      </c>
      <c r="C76" s="99">
        <v>2636</v>
      </c>
      <c r="D76" s="90">
        <v>0.52</v>
      </c>
      <c r="E76" s="99">
        <v>11361</v>
      </c>
      <c r="F76" s="99">
        <v>9910</v>
      </c>
      <c r="G76" s="90">
        <v>0.15</v>
      </c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5" t="s">
        <v>138</v>
      </c>
      <c r="T76" s="25" t="s">
        <v>139</v>
      </c>
      <c r="U76" s="41"/>
      <c r="V76" s="41"/>
      <c r="W76" s="41"/>
      <c r="X76" s="41"/>
      <c r="Y76" s="35"/>
      <c r="Z76" s="35"/>
      <c r="AA76" s="42"/>
    </row>
    <row r="77" spans="1:27" s="28" customFormat="1" x14ac:dyDescent="0.3">
      <c r="A77" s="29" t="str">
        <f t="shared" si="8"/>
        <v>D&amp;A</v>
      </c>
      <c r="B77" s="57">
        <v>1198</v>
      </c>
      <c r="C77" s="58">
        <v>483</v>
      </c>
      <c r="D77" s="82">
        <v>1.48</v>
      </c>
      <c r="E77" s="57">
        <v>2454</v>
      </c>
      <c r="F77" s="57">
        <v>1607</v>
      </c>
      <c r="G77" s="82">
        <v>0.53</v>
      </c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34" t="s">
        <v>140</v>
      </c>
      <c r="T77" s="34" t="s">
        <v>141</v>
      </c>
      <c r="U77" s="41"/>
      <c r="V77" s="41"/>
      <c r="W77" s="41"/>
      <c r="X77" s="41"/>
      <c r="Y77" s="35"/>
      <c r="Z77" s="35"/>
      <c r="AA77" s="42"/>
    </row>
    <row r="78" spans="1:27" s="28" customFormat="1" x14ac:dyDescent="0.3">
      <c r="A78" s="29" t="str">
        <f t="shared" si="8"/>
        <v>Materials</v>
      </c>
      <c r="B78" s="57">
        <v>1028</v>
      </c>
      <c r="C78" s="58">
        <v>669</v>
      </c>
      <c r="D78" s="82">
        <v>0.54</v>
      </c>
      <c r="E78" s="57">
        <v>2856</v>
      </c>
      <c r="F78" s="57">
        <v>2575</v>
      </c>
      <c r="G78" s="82">
        <v>0.11</v>
      </c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34" t="s">
        <v>142</v>
      </c>
      <c r="T78" s="34" t="s">
        <v>143</v>
      </c>
      <c r="U78" s="41"/>
      <c r="V78" s="41"/>
      <c r="W78" s="41"/>
      <c r="X78" s="41"/>
      <c r="Y78" s="35"/>
      <c r="Z78" s="35"/>
      <c r="AA78" s="42"/>
    </row>
    <row r="79" spans="1:27" s="28" customFormat="1" x14ac:dyDescent="0.3">
      <c r="A79" s="29" t="str">
        <f t="shared" si="8"/>
        <v>Energy</v>
      </c>
      <c r="B79" s="58">
        <v>4</v>
      </c>
      <c r="C79" s="58">
        <v>8</v>
      </c>
      <c r="D79" s="83">
        <v>-0.5</v>
      </c>
      <c r="E79" s="58">
        <v>12</v>
      </c>
      <c r="F79" s="58">
        <v>27</v>
      </c>
      <c r="G79" s="83">
        <v>-0.56000000000000005</v>
      </c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34" t="s">
        <v>144</v>
      </c>
      <c r="T79" s="34" t="s">
        <v>145</v>
      </c>
      <c r="U79" s="41"/>
      <c r="V79" s="41"/>
      <c r="W79" s="41"/>
      <c r="X79" s="41"/>
      <c r="Y79" s="35"/>
      <c r="Z79" s="35"/>
      <c r="AA79" s="42"/>
    </row>
    <row r="80" spans="1:27" s="28" customFormat="1" x14ac:dyDescent="0.3">
      <c r="A80" s="29" t="str">
        <f t="shared" si="8"/>
        <v>External services</v>
      </c>
      <c r="B80" s="58">
        <v>398</v>
      </c>
      <c r="C80" s="58">
        <v>322</v>
      </c>
      <c r="D80" s="82">
        <v>0.24</v>
      </c>
      <c r="E80" s="58">
        <v>1189</v>
      </c>
      <c r="F80" s="58">
        <v>1099</v>
      </c>
      <c r="G80" s="82">
        <v>0.08</v>
      </c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34" t="s">
        <v>146</v>
      </c>
      <c r="T80" s="34" t="s">
        <v>147</v>
      </c>
      <c r="U80" s="41"/>
      <c r="V80" s="41"/>
      <c r="W80" s="41"/>
      <c r="X80" s="41"/>
      <c r="Y80" s="35"/>
      <c r="Z80" s="35"/>
      <c r="AA80" s="42"/>
    </row>
    <row r="81" spans="1:27" s="28" customFormat="1" x14ac:dyDescent="0.3">
      <c r="A81" s="29" t="str">
        <f t="shared" si="8"/>
        <v>Taxes and charges</v>
      </c>
      <c r="B81" s="58">
        <v>558</v>
      </c>
      <c r="C81" s="58">
        <v>506</v>
      </c>
      <c r="D81" s="82">
        <v>0.1</v>
      </c>
      <c r="E81" s="57">
        <v>1919</v>
      </c>
      <c r="F81" s="57">
        <v>1866</v>
      </c>
      <c r="G81" s="82">
        <v>0.03</v>
      </c>
      <c r="H81" s="23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34" t="s">
        <v>148</v>
      </c>
      <c r="T81" s="34" t="s">
        <v>149</v>
      </c>
      <c r="U81" s="41"/>
      <c r="V81" s="41"/>
      <c r="W81" s="41"/>
      <c r="X81" s="41"/>
      <c r="Y81" s="35"/>
      <c r="Z81" s="35"/>
      <c r="AA81" s="42"/>
    </row>
    <row r="82" spans="1:27" s="28" customFormat="1" x14ac:dyDescent="0.3">
      <c r="A82" s="29" t="str">
        <f t="shared" si="8"/>
        <v>Personnel expenses</v>
      </c>
      <c r="B82" s="58">
        <v>759</v>
      </c>
      <c r="C82" s="58">
        <v>614</v>
      </c>
      <c r="D82" s="82">
        <v>0.24</v>
      </c>
      <c r="E82" s="57">
        <v>2763</v>
      </c>
      <c r="F82" s="57">
        <v>2608</v>
      </c>
      <c r="G82" s="82">
        <v>0.06</v>
      </c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34" t="s">
        <v>150</v>
      </c>
      <c r="T82" s="34" t="s">
        <v>151</v>
      </c>
      <c r="U82" s="41"/>
      <c r="V82" s="41"/>
      <c r="W82" s="41"/>
      <c r="X82" s="41"/>
      <c r="Y82" s="35"/>
      <c r="Z82" s="35"/>
      <c r="AA82" s="42"/>
    </row>
    <row r="83" spans="1:27" s="28" customFormat="1" x14ac:dyDescent="0.3">
      <c r="A83" s="67" t="str">
        <f t="shared" si="8"/>
        <v>Other cost</v>
      </c>
      <c r="B83" s="94">
        <v>66</v>
      </c>
      <c r="C83" s="94">
        <v>34</v>
      </c>
      <c r="D83" s="95">
        <v>0.94</v>
      </c>
      <c r="E83" s="94">
        <v>167</v>
      </c>
      <c r="F83" s="94">
        <v>128</v>
      </c>
      <c r="G83" s="95">
        <v>0.3</v>
      </c>
      <c r="H83" s="23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34" t="s">
        <v>152</v>
      </c>
      <c r="T83" s="34" t="s">
        <v>153</v>
      </c>
      <c r="U83" s="41"/>
      <c r="V83" s="41"/>
      <c r="W83" s="41"/>
      <c r="X83" s="41"/>
      <c r="Y83" s="35"/>
      <c r="Z83" s="35"/>
      <c r="AA83" s="42"/>
    </row>
    <row r="84" spans="1:27" s="28" customFormat="1" x14ac:dyDescent="0.3">
      <c r="A84" s="29" t="str">
        <f t="shared" si="8"/>
        <v>Cost of products sold</v>
      </c>
      <c r="B84" s="57">
        <v>3407</v>
      </c>
      <c r="C84" s="57">
        <v>2199</v>
      </c>
      <c r="D84" s="82">
        <v>0.55000000000000004</v>
      </c>
      <c r="E84" s="57">
        <v>9468</v>
      </c>
      <c r="F84" s="57">
        <v>8086</v>
      </c>
      <c r="G84" s="82">
        <v>0.17</v>
      </c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34" t="s">
        <v>154</v>
      </c>
      <c r="T84" s="34" t="s">
        <v>155</v>
      </c>
      <c r="U84" s="41"/>
      <c r="V84" s="41"/>
      <c r="W84" s="41"/>
      <c r="X84" s="41"/>
      <c r="Y84" s="35"/>
      <c r="Z84" s="35"/>
      <c r="AA84" s="42"/>
    </row>
    <row r="85" spans="1:27" s="28" customFormat="1" x14ac:dyDescent="0.3">
      <c r="A85" s="29" t="str">
        <f t="shared" si="8"/>
        <v>Cost of goods sold</v>
      </c>
      <c r="B85" s="57">
        <v>3818</v>
      </c>
      <c r="C85" s="57">
        <v>2413</v>
      </c>
      <c r="D85" s="82">
        <v>0.57999999999999996</v>
      </c>
      <c r="E85" s="57">
        <v>10439</v>
      </c>
      <c r="F85" s="57">
        <v>9077</v>
      </c>
      <c r="G85" s="82">
        <v>0.15</v>
      </c>
      <c r="H85" s="23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34" t="s">
        <v>156</v>
      </c>
      <c r="T85" s="34" t="s">
        <v>157</v>
      </c>
      <c r="U85" s="41"/>
      <c r="V85" s="41"/>
      <c r="W85" s="41"/>
      <c r="X85" s="41"/>
      <c r="Y85" s="35"/>
      <c r="Z85" s="35"/>
      <c r="AA85" s="42"/>
    </row>
    <row r="86" spans="1:27" s="28" customFormat="1" x14ac:dyDescent="0.3">
      <c r="A86" s="29" t="str">
        <f t="shared" si="8"/>
        <v>EBIT</v>
      </c>
      <c r="B86" s="58">
        <v>-479</v>
      </c>
      <c r="C86" s="57">
        <v>1276</v>
      </c>
      <c r="D86" s="82">
        <v>-1.38</v>
      </c>
      <c r="E86" s="57">
        <v>1754</v>
      </c>
      <c r="F86" s="57">
        <v>2691</v>
      </c>
      <c r="G86" s="82">
        <v>-0.35</v>
      </c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34" t="s">
        <v>27</v>
      </c>
      <c r="T86" s="34" t="s">
        <v>27</v>
      </c>
      <c r="U86" s="41"/>
      <c r="V86" s="41"/>
      <c r="W86" s="41"/>
      <c r="X86" s="41"/>
      <c r="Y86" s="35"/>
      <c r="Z86" s="35"/>
      <c r="AA86" s="42"/>
    </row>
    <row r="87" spans="1:27" s="28" customFormat="1" x14ac:dyDescent="0.3">
      <c r="A87" s="29" t="str">
        <f t="shared" si="8"/>
        <v>EBITDA</v>
      </c>
      <c r="B87" s="58">
        <v>698</v>
      </c>
      <c r="C87" s="57">
        <v>1736</v>
      </c>
      <c r="D87" s="82">
        <v>-0.6</v>
      </c>
      <c r="E87" s="57">
        <v>4099</v>
      </c>
      <c r="F87" s="57">
        <v>4182</v>
      </c>
      <c r="G87" s="82">
        <v>-0.02</v>
      </c>
      <c r="H87" s="23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34" t="s">
        <v>22</v>
      </c>
      <c r="T87" s="34" t="s">
        <v>22</v>
      </c>
      <c r="U87" s="41"/>
      <c r="V87" s="41"/>
      <c r="W87" s="41"/>
      <c r="X87" s="41"/>
      <c r="Y87" s="35"/>
      <c r="Z87" s="35"/>
      <c r="AA87" s="42"/>
    </row>
    <row r="88" spans="1:27" s="28" customFormat="1" x14ac:dyDescent="0.3">
      <c r="A88" s="77"/>
      <c r="B88" s="23"/>
      <c r="C88" s="23"/>
      <c r="D88" s="23"/>
      <c r="E88" s="23"/>
      <c r="F88" s="23"/>
      <c r="G88" s="23"/>
      <c r="H88" s="23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59"/>
      <c r="T88" s="59"/>
      <c r="U88" s="41"/>
      <c r="V88" s="41"/>
      <c r="W88" s="41"/>
      <c r="X88" s="41"/>
      <c r="Y88" s="35"/>
      <c r="Z88" s="35"/>
      <c r="AA88" s="42"/>
    </row>
    <row r="89" spans="1:27" s="17" customFormat="1" ht="21" x14ac:dyDescent="0.3">
      <c r="A89" s="18" t="str">
        <f t="shared" ref="A89:A105" si="10">IF(B$1="ENGLISH",S89,T89)</f>
        <v>Renewables</v>
      </c>
      <c r="B89" s="80"/>
      <c r="C89" s="80"/>
      <c r="D89" s="80"/>
      <c r="E89" s="80"/>
      <c r="F89" s="80"/>
      <c r="G89" s="80"/>
      <c r="H89" s="1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 t="s">
        <v>158</v>
      </c>
      <c r="T89" s="20" t="s">
        <v>159</v>
      </c>
      <c r="U89" s="62"/>
      <c r="V89" s="62"/>
      <c r="W89" s="62"/>
      <c r="X89" s="62"/>
      <c r="Y89" s="63"/>
      <c r="Z89" s="63"/>
      <c r="AA89" s="63"/>
    </row>
    <row r="90" spans="1:27" s="28" customFormat="1" x14ac:dyDescent="0.3">
      <c r="A90" s="21" t="str">
        <f t="shared" si="10"/>
        <v>[PLN m]</v>
      </c>
      <c r="B90" s="22" t="str">
        <f>B70</f>
        <v>Q4 2017</v>
      </c>
      <c r="C90" s="22" t="str">
        <f t="shared" ref="C90:G90" si="11">C70</f>
        <v>Q4 2016</v>
      </c>
      <c r="D90" s="22" t="str">
        <f t="shared" si="11"/>
        <v>y/y</v>
      </c>
      <c r="E90" s="22">
        <f t="shared" si="11"/>
        <v>2017</v>
      </c>
      <c r="F90" s="22">
        <f t="shared" si="11"/>
        <v>2016</v>
      </c>
      <c r="G90" s="22" t="str">
        <f t="shared" si="11"/>
        <v>y/y</v>
      </c>
      <c r="H90" s="2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5" t="s">
        <v>13</v>
      </c>
      <c r="T90" s="26" t="s">
        <v>54</v>
      </c>
      <c r="U90" s="41"/>
      <c r="V90" s="41"/>
      <c r="W90" s="41"/>
      <c r="X90" s="41"/>
      <c r="Y90" s="35"/>
      <c r="Z90" s="35"/>
      <c r="AA90" s="42"/>
    </row>
    <row r="91" spans="1:27" s="28" customFormat="1" x14ac:dyDescent="0.3">
      <c r="A91" s="69" t="str">
        <f t="shared" si="10"/>
        <v>Sales, including</v>
      </c>
      <c r="B91" s="102">
        <v>194</v>
      </c>
      <c r="C91" s="102">
        <v>221</v>
      </c>
      <c r="D91" s="90">
        <v>-0.12</v>
      </c>
      <c r="E91" s="102">
        <v>724</v>
      </c>
      <c r="F91" s="102">
        <v>717</v>
      </c>
      <c r="G91" s="100">
        <v>0.01</v>
      </c>
      <c r="H91" s="23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5" t="s">
        <v>160</v>
      </c>
      <c r="T91" s="25" t="s">
        <v>130</v>
      </c>
      <c r="U91" s="41"/>
      <c r="V91" s="41"/>
      <c r="W91" s="41"/>
      <c r="X91" s="41"/>
      <c r="Y91" s="35"/>
      <c r="Z91" s="35"/>
      <c r="AA91" s="42"/>
    </row>
    <row r="92" spans="1:27" s="28" customFormat="1" x14ac:dyDescent="0.3">
      <c r="A92" s="29" t="str">
        <f t="shared" si="10"/>
        <v>Sale of electricity</v>
      </c>
      <c r="B92" s="58">
        <v>139</v>
      </c>
      <c r="C92" s="58">
        <v>118</v>
      </c>
      <c r="D92" s="83">
        <v>0.18</v>
      </c>
      <c r="E92" s="58">
        <v>410</v>
      </c>
      <c r="F92" s="58">
        <v>358</v>
      </c>
      <c r="G92" s="83">
        <v>0.15</v>
      </c>
      <c r="H92" s="23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34" t="s">
        <v>131</v>
      </c>
      <c r="T92" s="34" t="s">
        <v>132</v>
      </c>
      <c r="U92" s="41"/>
      <c r="V92" s="41"/>
      <c r="W92" s="41"/>
      <c r="X92" s="41"/>
      <c r="Y92" s="35"/>
      <c r="Z92" s="35"/>
      <c r="AA92" s="42"/>
    </row>
    <row r="93" spans="1:27" s="28" customFormat="1" x14ac:dyDescent="0.3">
      <c r="A93" s="67" t="str">
        <f t="shared" si="10"/>
        <v>Sale of certificates of origin</v>
      </c>
      <c r="B93" s="94">
        <v>-6</v>
      </c>
      <c r="C93" s="94">
        <v>33</v>
      </c>
      <c r="D93" s="94" t="s">
        <v>25</v>
      </c>
      <c r="E93" s="94">
        <v>63</v>
      </c>
      <c r="F93" s="94">
        <v>104</v>
      </c>
      <c r="G93" s="95">
        <v>-0.39</v>
      </c>
      <c r="H93" s="23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34" t="s">
        <v>161</v>
      </c>
      <c r="T93" s="34" t="s">
        <v>137</v>
      </c>
      <c r="U93" s="41"/>
      <c r="V93" s="41"/>
      <c r="W93" s="41"/>
      <c r="X93" s="41"/>
      <c r="Y93" s="35"/>
      <c r="Z93" s="35"/>
      <c r="AA93" s="42"/>
    </row>
    <row r="94" spans="1:27" s="28" customFormat="1" x14ac:dyDescent="0.3">
      <c r="A94" s="69" t="str">
        <f t="shared" si="10"/>
        <v>Cost by kind, including</v>
      </c>
      <c r="B94" s="102">
        <v>326</v>
      </c>
      <c r="C94" s="102">
        <v>251</v>
      </c>
      <c r="D94" s="90">
        <v>0.3</v>
      </c>
      <c r="E94" s="102">
        <v>817</v>
      </c>
      <c r="F94" s="102">
        <v>1507</v>
      </c>
      <c r="G94" s="100">
        <v>-0.46</v>
      </c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5" t="s">
        <v>138</v>
      </c>
      <c r="T94" s="25" t="s">
        <v>139</v>
      </c>
      <c r="U94" s="41"/>
      <c r="V94" s="41"/>
      <c r="W94" s="41"/>
      <c r="X94" s="41"/>
      <c r="Y94" s="35"/>
      <c r="Z94" s="35"/>
      <c r="AA94" s="42"/>
    </row>
    <row r="95" spans="1:27" s="28" customFormat="1" x14ac:dyDescent="0.3">
      <c r="A95" s="29" t="str">
        <f t="shared" si="10"/>
        <v>D&amp;A</v>
      </c>
      <c r="B95" s="58">
        <v>201</v>
      </c>
      <c r="C95" s="58">
        <v>146</v>
      </c>
      <c r="D95" s="82">
        <v>0.38</v>
      </c>
      <c r="E95" s="58">
        <v>399</v>
      </c>
      <c r="F95" s="58">
        <v>1135</v>
      </c>
      <c r="G95" s="83">
        <v>-0.65</v>
      </c>
      <c r="H95" s="23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34" t="s">
        <v>140</v>
      </c>
      <c r="T95" s="34" t="s">
        <v>141</v>
      </c>
      <c r="U95" s="41"/>
      <c r="V95" s="41"/>
      <c r="W95" s="41"/>
      <c r="X95" s="41"/>
      <c r="Y95" s="35"/>
      <c r="Z95" s="35"/>
      <c r="AA95" s="42"/>
    </row>
    <row r="96" spans="1:27" s="28" customFormat="1" x14ac:dyDescent="0.3">
      <c r="A96" s="29" t="str">
        <f t="shared" si="10"/>
        <v xml:space="preserve">Materials </v>
      </c>
      <c r="B96" s="58">
        <v>2</v>
      </c>
      <c r="C96" s="58">
        <v>2</v>
      </c>
      <c r="D96" s="103">
        <v>0</v>
      </c>
      <c r="E96" s="58">
        <v>5</v>
      </c>
      <c r="F96" s="58">
        <v>6</v>
      </c>
      <c r="G96" s="83">
        <v>-0.17</v>
      </c>
      <c r="H96" s="23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34" t="s">
        <v>142</v>
      </c>
      <c r="T96" s="34" t="s">
        <v>162</v>
      </c>
      <c r="U96" s="41"/>
      <c r="V96" s="41"/>
      <c r="W96" s="41"/>
      <c r="X96" s="41"/>
      <c r="Y96" s="35"/>
      <c r="Z96" s="35"/>
      <c r="AA96" s="42"/>
    </row>
    <row r="97" spans="1:27" s="28" customFormat="1" x14ac:dyDescent="0.3">
      <c r="A97" s="29" t="str">
        <f t="shared" si="10"/>
        <v>Energy</v>
      </c>
      <c r="B97" s="58">
        <v>43</v>
      </c>
      <c r="C97" s="58">
        <v>31</v>
      </c>
      <c r="D97" s="82">
        <v>0.39</v>
      </c>
      <c r="E97" s="58">
        <v>116</v>
      </c>
      <c r="F97" s="58">
        <v>111</v>
      </c>
      <c r="G97" s="82">
        <v>0.05</v>
      </c>
      <c r="H97" s="23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34" t="s">
        <v>144</v>
      </c>
      <c r="T97" s="34" t="s">
        <v>145</v>
      </c>
      <c r="U97" s="41"/>
      <c r="V97" s="41"/>
      <c r="W97" s="41"/>
      <c r="X97" s="41"/>
      <c r="Y97" s="35"/>
      <c r="Z97" s="35"/>
      <c r="AA97" s="42"/>
    </row>
    <row r="98" spans="1:27" s="28" customFormat="1" x14ac:dyDescent="0.3">
      <c r="A98" s="29" t="str">
        <f t="shared" si="10"/>
        <v>External services</v>
      </c>
      <c r="B98" s="58">
        <v>32</v>
      </c>
      <c r="C98" s="58">
        <v>30</v>
      </c>
      <c r="D98" s="82">
        <v>7.0000000000000007E-2</v>
      </c>
      <c r="E98" s="58">
        <v>111</v>
      </c>
      <c r="F98" s="58">
        <v>105</v>
      </c>
      <c r="G98" s="82">
        <v>0.06</v>
      </c>
      <c r="H98" s="23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34" t="s">
        <v>146</v>
      </c>
      <c r="T98" s="34" t="s">
        <v>147</v>
      </c>
      <c r="U98" s="41"/>
      <c r="V98" s="41"/>
      <c r="W98" s="41"/>
      <c r="X98" s="41"/>
      <c r="Y98" s="35"/>
      <c r="Z98" s="35"/>
      <c r="AA98" s="42"/>
    </row>
    <row r="99" spans="1:27" s="28" customFormat="1" x14ac:dyDescent="0.3">
      <c r="A99" s="29" t="str">
        <f t="shared" si="10"/>
        <v>Taxes and charges</v>
      </c>
      <c r="B99" s="58">
        <v>24</v>
      </c>
      <c r="C99" s="58">
        <v>20</v>
      </c>
      <c r="D99" s="82">
        <v>0.2</v>
      </c>
      <c r="E99" s="58">
        <v>97</v>
      </c>
      <c r="F99" s="58">
        <v>63</v>
      </c>
      <c r="G99" s="82">
        <v>0.54</v>
      </c>
      <c r="H99" s="23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34" t="s">
        <v>148</v>
      </c>
      <c r="T99" s="34" t="s">
        <v>149</v>
      </c>
      <c r="U99" s="41"/>
      <c r="V99" s="41"/>
      <c r="W99" s="41"/>
      <c r="X99" s="41"/>
      <c r="Y99" s="35"/>
      <c r="Z99" s="35"/>
      <c r="AA99" s="42"/>
    </row>
    <row r="100" spans="1:27" s="28" customFormat="1" x14ac:dyDescent="0.3">
      <c r="A100" s="29" t="str">
        <f t="shared" si="10"/>
        <v>Personnel expenses</v>
      </c>
      <c r="B100" s="58">
        <v>21</v>
      </c>
      <c r="C100" s="58">
        <v>19</v>
      </c>
      <c r="D100" s="82">
        <v>0.11</v>
      </c>
      <c r="E100" s="58">
        <v>76</v>
      </c>
      <c r="F100" s="58">
        <v>74</v>
      </c>
      <c r="G100" s="82">
        <v>0.03</v>
      </c>
      <c r="H100" s="2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34" t="s">
        <v>150</v>
      </c>
      <c r="T100" s="34" t="s">
        <v>151</v>
      </c>
      <c r="U100" s="41"/>
      <c r="V100" s="41"/>
      <c r="W100" s="41"/>
      <c r="X100" s="41"/>
      <c r="Y100" s="35"/>
      <c r="Z100" s="35"/>
      <c r="AA100" s="42"/>
    </row>
    <row r="101" spans="1:27" s="28" customFormat="1" x14ac:dyDescent="0.3">
      <c r="A101" s="67" t="str">
        <f t="shared" si="10"/>
        <v>Other cost</v>
      </c>
      <c r="B101" s="94">
        <v>3</v>
      </c>
      <c r="C101" s="94">
        <v>3</v>
      </c>
      <c r="D101" s="104">
        <v>0</v>
      </c>
      <c r="E101" s="94">
        <v>12</v>
      </c>
      <c r="F101" s="94">
        <v>13</v>
      </c>
      <c r="G101" s="101">
        <v>-0.08</v>
      </c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34" t="s">
        <v>152</v>
      </c>
      <c r="T101" s="34" t="s">
        <v>153</v>
      </c>
      <c r="U101" s="41"/>
      <c r="V101" s="41"/>
      <c r="W101" s="41"/>
      <c r="X101" s="41"/>
      <c r="Y101" s="35"/>
      <c r="Z101" s="35"/>
      <c r="AA101" s="42"/>
    </row>
    <row r="102" spans="1:27" s="28" customFormat="1" x14ac:dyDescent="0.3">
      <c r="A102" s="29" t="str">
        <f t="shared" si="10"/>
        <v>Cost of products sold</v>
      </c>
      <c r="B102" s="58">
        <v>301</v>
      </c>
      <c r="C102" s="58">
        <v>43</v>
      </c>
      <c r="D102" s="82">
        <v>6</v>
      </c>
      <c r="E102" s="58">
        <v>734</v>
      </c>
      <c r="F102" s="58">
        <v>1212</v>
      </c>
      <c r="G102" s="83">
        <v>-0.39</v>
      </c>
      <c r="H102" s="23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34" t="s">
        <v>163</v>
      </c>
      <c r="T102" s="34" t="s">
        <v>155</v>
      </c>
      <c r="U102" s="41"/>
      <c r="V102" s="41"/>
      <c r="W102" s="41"/>
      <c r="X102" s="41"/>
      <c r="Y102" s="35"/>
      <c r="Z102" s="35"/>
      <c r="AA102" s="42"/>
    </row>
    <row r="103" spans="1:27" s="28" customFormat="1" x14ac:dyDescent="0.3">
      <c r="A103" s="29" t="str">
        <f t="shared" si="10"/>
        <v>Cost of goods sold</v>
      </c>
      <c r="B103" s="58">
        <v>302</v>
      </c>
      <c r="C103" s="58">
        <v>44</v>
      </c>
      <c r="D103" s="82">
        <v>5.86</v>
      </c>
      <c r="E103" s="58">
        <v>738</v>
      </c>
      <c r="F103" s="58">
        <v>1215</v>
      </c>
      <c r="G103" s="83">
        <v>-0.39</v>
      </c>
      <c r="H103" s="23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34" t="s">
        <v>156</v>
      </c>
      <c r="T103" s="34" t="s">
        <v>157</v>
      </c>
      <c r="U103" s="41"/>
      <c r="V103" s="41"/>
      <c r="W103" s="41"/>
      <c r="X103" s="41"/>
      <c r="Y103" s="35"/>
      <c r="Z103" s="35"/>
      <c r="AA103" s="42"/>
    </row>
    <row r="104" spans="1:27" s="28" customFormat="1" x14ac:dyDescent="0.3">
      <c r="A104" s="29" t="str">
        <f t="shared" si="10"/>
        <v>EBIT</v>
      </c>
      <c r="B104" s="58">
        <v>-77</v>
      </c>
      <c r="C104" s="58">
        <v>-37</v>
      </c>
      <c r="D104" s="82">
        <v>1.08</v>
      </c>
      <c r="E104" s="58">
        <v>-36</v>
      </c>
      <c r="F104" s="58">
        <v>-770</v>
      </c>
      <c r="G104" s="65" t="s">
        <v>25</v>
      </c>
      <c r="H104" s="23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34" t="s">
        <v>27</v>
      </c>
      <c r="T104" s="34" t="s">
        <v>27</v>
      </c>
      <c r="U104" s="41"/>
      <c r="V104" s="41"/>
      <c r="W104" s="41"/>
      <c r="X104" s="41"/>
      <c r="Y104" s="35"/>
      <c r="Z104" s="35"/>
      <c r="AA104" s="42"/>
    </row>
    <row r="105" spans="1:27" s="28" customFormat="1" x14ac:dyDescent="0.3">
      <c r="A105" s="29" t="str">
        <f t="shared" si="10"/>
        <v>EBITDA</v>
      </c>
      <c r="B105" s="58">
        <v>125</v>
      </c>
      <c r="C105" s="58">
        <v>109</v>
      </c>
      <c r="D105" s="83">
        <v>0.15</v>
      </c>
      <c r="E105" s="58">
        <v>364</v>
      </c>
      <c r="F105" s="58">
        <v>365</v>
      </c>
      <c r="G105" s="103">
        <v>0</v>
      </c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34" t="s">
        <v>22</v>
      </c>
      <c r="T105" s="34" t="s">
        <v>22</v>
      </c>
      <c r="U105" s="41"/>
      <c r="V105" s="41"/>
      <c r="W105" s="41"/>
      <c r="X105" s="41"/>
      <c r="Y105" s="35"/>
      <c r="Z105" s="35"/>
      <c r="AA105" s="42"/>
    </row>
    <row r="106" spans="1:27" s="28" customFormat="1" x14ac:dyDescent="0.3">
      <c r="A106" s="77"/>
      <c r="B106" s="23"/>
      <c r="C106" s="23"/>
      <c r="D106" s="23"/>
      <c r="E106" s="23"/>
      <c r="F106" s="23"/>
      <c r="G106" s="23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59"/>
      <c r="T106" s="59"/>
      <c r="U106" s="41"/>
      <c r="V106" s="41"/>
      <c r="W106" s="41"/>
      <c r="X106" s="41"/>
      <c r="Y106" s="35"/>
      <c r="Z106" s="35"/>
      <c r="AA106" s="42"/>
    </row>
    <row r="107" spans="1:27" s="17" customFormat="1" ht="21" x14ac:dyDescent="0.3">
      <c r="A107" s="18" t="str">
        <f t="shared" ref="A107:A123" si="12">IF(B$1="ENGLISH",S107,T107)</f>
        <v>Distribution</v>
      </c>
      <c r="B107" s="80"/>
      <c r="C107" s="80"/>
      <c r="D107" s="80"/>
      <c r="E107" s="80"/>
      <c r="F107" s="80"/>
      <c r="G107" s="80"/>
      <c r="H107" s="1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0" t="s">
        <v>103</v>
      </c>
      <c r="T107" s="20" t="s">
        <v>104</v>
      </c>
      <c r="U107" s="62"/>
      <c r="V107" s="62"/>
      <c r="W107" s="62"/>
      <c r="X107" s="62"/>
      <c r="Y107" s="63"/>
      <c r="Z107" s="63"/>
      <c r="AA107" s="63"/>
    </row>
    <row r="108" spans="1:27" s="28" customFormat="1" x14ac:dyDescent="0.3">
      <c r="A108" s="21" t="str">
        <f t="shared" si="12"/>
        <v>[PLN m]</v>
      </c>
      <c r="B108" s="22" t="str">
        <f>B90</f>
        <v>Q4 2017</v>
      </c>
      <c r="C108" s="22" t="str">
        <f t="shared" ref="C108:G108" si="13">C90</f>
        <v>Q4 2016</v>
      </c>
      <c r="D108" s="22" t="str">
        <f t="shared" si="13"/>
        <v>y/y</v>
      </c>
      <c r="E108" s="22">
        <f t="shared" si="13"/>
        <v>2017</v>
      </c>
      <c r="F108" s="22">
        <f t="shared" si="13"/>
        <v>2016</v>
      </c>
      <c r="G108" s="22" t="str">
        <f t="shared" si="13"/>
        <v>y/y</v>
      </c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5" t="s">
        <v>13</v>
      </c>
      <c r="T108" s="26" t="s">
        <v>54</v>
      </c>
      <c r="U108" s="41"/>
      <c r="V108" s="41"/>
      <c r="W108" s="41"/>
      <c r="X108" s="41"/>
      <c r="Y108" s="35"/>
      <c r="Z108" s="35"/>
      <c r="AA108" s="42"/>
    </row>
    <row r="109" spans="1:27" s="28" customFormat="1" x14ac:dyDescent="0.3">
      <c r="A109" s="69" t="str">
        <f t="shared" si="12"/>
        <v>Sales, including</v>
      </c>
      <c r="B109" s="99">
        <v>1665</v>
      </c>
      <c r="C109" s="99">
        <v>1552</v>
      </c>
      <c r="D109" s="100">
        <v>7.0000000000000007E-2</v>
      </c>
      <c r="E109" s="99">
        <v>6392</v>
      </c>
      <c r="F109" s="99">
        <v>5918</v>
      </c>
      <c r="G109" s="100">
        <v>0.08</v>
      </c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5" t="s">
        <v>160</v>
      </c>
      <c r="T109" s="25" t="s">
        <v>130</v>
      </c>
      <c r="U109" s="41"/>
      <c r="V109" s="41"/>
      <c r="W109" s="41"/>
      <c r="X109" s="41"/>
      <c r="Y109" s="35"/>
      <c r="Z109" s="35"/>
      <c r="AA109" s="42"/>
    </row>
    <row r="110" spans="1:27" s="28" customFormat="1" x14ac:dyDescent="0.3">
      <c r="A110" s="29" t="str">
        <f t="shared" si="12"/>
        <v>Revenues from distribution services</v>
      </c>
      <c r="B110" s="57">
        <v>1586</v>
      </c>
      <c r="C110" s="57">
        <v>1472</v>
      </c>
      <c r="D110" s="83">
        <v>0.08</v>
      </c>
      <c r="E110" s="57">
        <v>6100</v>
      </c>
      <c r="F110" s="57">
        <v>5616</v>
      </c>
      <c r="G110" s="83">
        <v>0.09</v>
      </c>
      <c r="H110" s="23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34" t="s">
        <v>164</v>
      </c>
      <c r="T110" s="34" t="s">
        <v>165</v>
      </c>
      <c r="U110" s="41"/>
      <c r="V110" s="41"/>
      <c r="W110" s="41"/>
      <c r="X110" s="41"/>
      <c r="Y110" s="35"/>
      <c r="Z110" s="35"/>
      <c r="AA110" s="42"/>
    </row>
    <row r="111" spans="1:27" s="28" customFormat="1" x14ac:dyDescent="0.3">
      <c r="A111" s="67" t="str">
        <f t="shared" si="12"/>
        <v>Other revenues from core activities</v>
      </c>
      <c r="B111" s="94">
        <v>52</v>
      </c>
      <c r="C111" s="94">
        <v>53</v>
      </c>
      <c r="D111" s="104">
        <v>-0.02</v>
      </c>
      <c r="E111" s="94">
        <v>188</v>
      </c>
      <c r="F111" s="94">
        <v>196</v>
      </c>
      <c r="G111" s="95">
        <v>-0.04</v>
      </c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34" t="s">
        <v>166</v>
      </c>
      <c r="T111" s="34" t="s">
        <v>167</v>
      </c>
      <c r="U111" s="41"/>
      <c r="V111" s="41"/>
      <c r="W111" s="41"/>
      <c r="X111" s="41"/>
      <c r="Y111" s="35"/>
      <c r="Z111" s="35"/>
      <c r="AA111" s="42"/>
    </row>
    <row r="112" spans="1:27" s="28" customFormat="1" x14ac:dyDescent="0.3">
      <c r="A112" s="69" t="str">
        <f t="shared" si="12"/>
        <v>Cost by kind, including</v>
      </c>
      <c r="B112" s="99">
        <v>1468</v>
      </c>
      <c r="C112" s="99">
        <v>1314</v>
      </c>
      <c r="D112" s="90">
        <v>0.12</v>
      </c>
      <c r="E112" s="99">
        <v>5328</v>
      </c>
      <c r="F112" s="99">
        <v>4890</v>
      </c>
      <c r="G112" s="90">
        <v>0.09</v>
      </c>
      <c r="H112" s="23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5" t="s">
        <v>138</v>
      </c>
      <c r="T112" s="25" t="s">
        <v>139</v>
      </c>
      <c r="U112" s="41"/>
      <c r="V112" s="41"/>
      <c r="W112" s="41"/>
      <c r="X112" s="41"/>
      <c r="Y112" s="35"/>
      <c r="Z112" s="35"/>
      <c r="AA112" s="42"/>
    </row>
    <row r="113" spans="1:27" s="28" customFormat="1" x14ac:dyDescent="0.3">
      <c r="A113" s="29" t="str">
        <f t="shared" si="12"/>
        <v>D&amp;A</v>
      </c>
      <c r="B113" s="58">
        <v>300</v>
      </c>
      <c r="C113" s="58">
        <v>288</v>
      </c>
      <c r="D113" s="82">
        <v>0.04</v>
      </c>
      <c r="E113" s="57">
        <v>1170</v>
      </c>
      <c r="F113" s="57">
        <v>1128</v>
      </c>
      <c r="G113" s="82">
        <v>0.04</v>
      </c>
      <c r="H113" s="2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34" t="s">
        <v>140</v>
      </c>
      <c r="T113" s="34" t="s">
        <v>141</v>
      </c>
      <c r="U113" s="41"/>
      <c r="V113" s="41"/>
      <c r="W113" s="41"/>
      <c r="X113" s="41"/>
      <c r="Y113" s="35"/>
      <c r="Z113" s="35"/>
      <c r="AA113" s="42"/>
    </row>
    <row r="114" spans="1:27" s="28" customFormat="1" x14ac:dyDescent="0.3">
      <c r="A114" s="29" t="str">
        <f t="shared" si="12"/>
        <v xml:space="preserve">Materials </v>
      </c>
      <c r="B114" s="58">
        <v>19</v>
      </c>
      <c r="C114" s="58">
        <v>19</v>
      </c>
      <c r="D114" s="103">
        <v>0</v>
      </c>
      <c r="E114" s="58">
        <v>67</v>
      </c>
      <c r="F114" s="58">
        <v>69</v>
      </c>
      <c r="G114" s="83">
        <v>-0.03</v>
      </c>
      <c r="H114" s="2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34" t="s">
        <v>142</v>
      </c>
      <c r="T114" s="34" t="s">
        <v>162</v>
      </c>
      <c r="U114" s="41"/>
      <c r="V114" s="41"/>
      <c r="W114" s="41"/>
      <c r="X114" s="41"/>
      <c r="Y114" s="35"/>
      <c r="Z114" s="35"/>
      <c r="AA114" s="42"/>
    </row>
    <row r="115" spans="1:27" s="28" customFormat="1" x14ac:dyDescent="0.3">
      <c r="A115" s="29" t="str">
        <f t="shared" si="12"/>
        <v>Energy</v>
      </c>
      <c r="B115" s="58">
        <v>162</v>
      </c>
      <c r="C115" s="58">
        <v>161</v>
      </c>
      <c r="D115" s="82">
        <v>0.01</v>
      </c>
      <c r="E115" s="58">
        <v>450</v>
      </c>
      <c r="F115" s="58">
        <v>485</v>
      </c>
      <c r="G115" s="83">
        <v>-7.0000000000000007E-2</v>
      </c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34" t="s">
        <v>144</v>
      </c>
      <c r="T115" s="34" t="s">
        <v>145</v>
      </c>
      <c r="U115" s="41"/>
      <c r="V115" s="41"/>
      <c r="W115" s="41"/>
      <c r="X115" s="41"/>
      <c r="Y115" s="35"/>
      <c r="Z115" s="35"/>
      <c r="AA115" s="42"/>
    </row>
    <row r="116" spans="1:27" s="28" customFormat="1" x14ac:dyDescent="0.3">
      <c r="A116" s="29" t="str">
        <f t="shared" si="12"/>
        <v>External services</v>
      </c>
      <c r="B116" s="58">
        <v>550</v>
      </c>
      <c r="C116" s="58">
        <v>474</v>
      </c>
      <c r="D116" s="82">
        <v>0.16</v>
      </c>
      <c r="E116" s="57">
        <v>2103</v>
      </c>
      <c r="F116" s="57">
        <v>1774</v>
      </c>
      <c r="G116" s="82">
        <v>0.19</v>
      </c>
      <c r="H116" s="2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34" t="s">
        <v>146</v>
      </c>
      <c r="T116" s="34" t="s">
        <v>147</v>
      </c>
      <c r="U116" s="41"/>
      <c r="V116" s="41"/>
      <c r="W116" s="41"/>
      <c r="X116" s="41"/>
      <c r="Y116" s="35"/>
      <c r="Z116" s="35"/>
      <c r="AA116" s="42"/>
    </row>
    <row r="117" spans="1:27" s="28" customFormat="1" x14ac:dyDescent="0.3">
      <c r="A117" s="29" t="str">
        <f t="shared" si="12"/>
        <v>Taxes and charges</v>
      </c>
      <c r="B117" s="58">
        <v>100</v>
      </c>
      <c r="C117" s="58">
        <v>93</v>
      </c>
      <c r="D117" s="82">
        <v>0.08</v>
      </c>
      <c r="E117" s="58">
        <v>404</v>
      </c>
      <c r="F117" s="58">
        <v>377</v>
      </c>
      <c r="G117" s="82">
        <v>7.0000000000000007E-2</v>
      </c>
      <c r="H117" s="2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34" t="s">
        <v>148</v>
      </c>
      <c r="T117" s="34" t="s">
        <v>149</v>
      </c>
      <c r="U117" s="41"/>
      <c r="V117" s="41"/>
      <c r="W117" s="41"/>
      <c r="X117" s="41"/>
      <c r="Y117" s="35"/>
      <c r="Z117" s="35"/>
      <c r="AA117" s="42"/>
    </row>
    <row r="118" spans="1:27" s="28" customFormat="1" x14ac:dyDescent="0.3">
      <c r="A118" s="29" t="str">
        <f t="shared" si="12"/>
        <v>Personnel expenses</v>
      </c>
      <c r="B118" s="58">
        <v>333</v>
      </c>
      <c r="C118" s="58">
        <v>274</v>
      </c>
      <c r="D118" s="82">
        <v>0.22</v>
      </c>
      <c r="E118" s="57">
        <v>1117</v>
      </c>
      <c r="F118" s="57">
        <v>1039</v>
      </c>
      <c r="G118" s="82">
        <v>0.08</v>
      </c>
      <c r="H118" s="2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34" t="s">
        <v>150</v>
      </c>
      <c r="T118" s="34" t="s">
        <v>151</v>
      </c>
      <c r="U118" s="41"/>
      <c r="V118" s="41"/>
      <c r="W118" s="41"/>
      <c r="X118" s="41"/>
      <c r="Y118" s="35"/>
      <c r="Z118" s="35"/>
      <c r="AA118" s="42"/>
    </row>
    <row r="119" spans="1:27" s="28" customFormat="1" x14ac:dyDescent="0.3">
      <c r="A119" s="67" t="str">
        <f t="shared" si="12"/>
        <v>Other cost</v>
      </c>
      <c r="B119" s="94">
        <v>3</v>
      </c>
      <c r="C119" s="94">
        <v>4</v>
      </c>
      <c r="D119" s="101">
        <v>-0.25</v>
      </c>
      <c r="E119" s="94">
        <v>16</v>
      </c>
      <c r="F119" s="94">
        <v>18</v>
      </c>
      <c r="G119" s="101">
        <v>-0.11</v>
      </c>
      <c r="H119" s="2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34" t="s">
        <v>152</v>
      </c>
      <c r="T119" s="34" t="s">
        <v>153</v>
      </c>
      <c r="U119" s="41"/>
      <c r="V119" s="41"/>
      <c r="W119" s="41"/>
      <c r="X119" s="41"/>
      <c r="Y119" s="35"/>
      <c r="Z119" s="35"/>
      <c r="AA119" s="42"/>
    </row>
    <row r="120" spans="1:27" s="28" customFormat="1" x14ac:dyDescent="0.3">
      <c r="A120" s="29" t="str">
        <f t="shared" si="12"/>
        <v>Cost of products sold</v>
      </c>
      <c r="B120" s="57">
        <v>1363</v>
      </c>
      <c r="C120" s="57">
        <v>1199</v>
      </c>
      <c r="D120" s="82">
        <v>0.14000000000000001</v>
      </c>
      <c r="E120" s="57">
        <v>4974</v>
      </c>
      <c r="F120" s="57">
        <v>4534</v>
      </c>
      <c r="G120" s="82">
        <v>0.1</v>
      </c>
      <c r="H120" s="23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34" t="s">
        <v>163</v>
      </c>
      <c r="T120" s="34" t="s">
        <v>155</v>
      </c>
      <c r="U120" s="41"/>
      <c r="V120" s="41"/>
      <c r="W120" s="41"/>
      <c r="X120" s="41"/>
      <c r="Y120" s="35"/>
      <c r="Z120" s="35"/>
      <c r="AA120" s="42"/>
    </row>
    <row r="121" spans="1:27" s="28" customFormat="1" x14ac:dyDescent="0.3">
      <c r="A121" s="29" t="str">
        <f t="shared" si="12"/>
        <v>Cost of goods sold</v>
      </c>
      <c r="B121" s="57">
        <v>1363</v>
      </c>
      <c r="C121" s="57">
        <v>1199</v>
      </c>
      <c r="D121" s="82">
        <v>0.14000000000000001</v>
      </c>
      <c r="E121" s="57">
        <v>4974</v>
      </c>
      <c r="F121" s="57">
        <v>4534</v>
      </c>
      <c r="G121" s="82">
        <v>0.1</v>
      </c>
      <c r="H121" s="2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34" t="s">
        <v>156</v>
      </c>
      <c r="T121" s="34" t="s">
        <v>157</v>
      </c>
      <c r="U121" s="41"/>
      <c r="V121" s="41"/>
      <c r="W121" s="41"/>
      <c r="X121" s="41"/>
      <c r="Y121" s="35"/>
      <c r="Z121" s="35"/>
      <c r="AA121" s="42"/>
    </row>
    <row r="122" spans="1:27" s="28" customFormat="1" x14ac:dyDescent="0.3">
      <c r="A122" s="29" t="str">
        <f t="shared" si="12"/>
        <v>EBIT</v>
      </c>
      <c r="B122" s="58">
        <v>227</v>
      </c>
      <c r="C122" s="58">
        <v>258</v>
      </c>
      <c r="D122" s="82">
        <v>-0.12</v>
      </c>
      <c r="E122" s="57">
        <v>1166</v>
      </c>
      <c r="F122" s="57">
        <v>1104</v>
      </c>
      <c r="G122" s="83">
        <v>0.06</v>
      </c>
      <c r="H122" s="2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34" t="s">
        <v>27</v>
      </c>
      <c r="T122" s="34" t="s">
        <v>27</v>
      </c>
      <c r="U122" s="41"/>
      <c r="V122" s="41"/>
      <c r="W122" s="41"/>
      <c r="X122" s="41"/>
      <c r="Y122" s="35"/>
      <c r="Z122" s="35"/>
      <c r="AA122" s="42"/>
    </row>
    <row r="123" spans="1:27" s="28" customFormat="1" x14ac:dyDescent="0.3">
      <c r="A123" s="29" t="str">
        <f t="shared" si="12"/>
        <v>EBITDA</v>
      </c>
      <c r="B123" s="58">
        <v>526</v>
      </c>
      <c r="C123" s="58">
        <v>545</v>
      </c>
      <c r="D123" s="82">
        <v>-0.03</v>
      </c>
      <c r="E123" s="57">
        <v>2333</v>
      </c>
      <c r="F123" s="57">
        <v>2230</v>
      </c>
      <c r="G123" s="83">
        <v>0.05</v>
      </c>
      <c r="H123" s="23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34" t="s">
        <v>22</v>
      </c>
      <c r="T123" s="34" t="s">
        <v>22</v>
      </c>
      <c r="U123" s="41"/>
      <c r="V123" s="41"/>
      <c r="W123" s="41"/>
      <c r="X123" s="41"/>
      <c r="Y123" s="35"/>
      <c r="Z123" s="35"/>
      <c r="AA123" s="42"/>
    </row>
    <row r="124" spans="1:27" s="28" customFormat="1" x14ac:dyDescent="0.3">
      <c r="A124" s="77"/>
      <c r="B124" s="23"/>
      <c r="C124" s="23"/>
      <c r="D124" s="23"/>
      <c r="E124" s="23"/>
      <c r="F124" s="23"/>
      <c r="G124" s="23"/>
      <c r="H124" s="2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59"/>
      <c r="T124" s="59"/>
      <c r="U124" s="41"/>
      <c r="V124" s="41"/>
      <c r="W124" s="41"/>
      <c r="X124" s="41"/>
      <c r="Y124" s="35"/>
      <c r="Z124" s="35"/>
      <c r="AA124" s="42"/>
    </row>
    <row r="125" spans="1:27" s="17" customFormat="1" ht="21" x14ac:dyDescent="0.3">
      <c r="A125" s="18" t="str">
        <f t="shared" ref="A125:A142" si="14">IF(B$1="ENGLISH",S125,T125)</f>
        <v>Supply</v>
      </c>
      <c r="B125" s="80"/>
      <c r="C125" s="80"/>
      <c r="D125" s="80"/>
      <c r="E125" s="80"/>
      <c r="F125" s="80"/>
      <c r="G125" s="80"/>
      <c r="H125" s="1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20" t="s">
        <v>168</v>
      </c>
      <c r="T125" s="20" t="s">
        <v>169</v>
      </c>
      <c r="U125" s="62"/>
      <c r="V125" s="62"/>
      <c r="W125" s="62"/>
      <c r="X125" s="62"/>
      <c r="Y125" s="63"/>
      <c r="Z125" s="63"/>
      <c r="AA125" s="63"/>
    </row>
    <row r="126" spans="1:27" s="28" customFormat="1" x14ac:dyDescent="0.3">
      <c r="A126" s="21" t="str">
        <f t="shared" si="14"/>
        <v>[PLN m]</v>
      </c>
      <c r="B126" s="22" t="str">
        <f>B108</f>
        <v>Q4 2017</v>
      </c>
      <c r="C126" s="22" t="str">
        <f t="shared" ref="C126:G126" si="15">C108</f>
        <v>Q4 2016</v>
      </c>
      <c r="D126" s="22" t="str">
        <f t="shared" si="15"/>
        <v>y/y</v>
      </c>
      <c r="E126" s="22">
        <f t="shared" si="15"/>
        <v>2017</v>
      </c>
      <c r="F126" s="22">
        <f t="shared" si="15"/>
        <v>2016</v>
      </c>
      <c r="G126" s="22" t="str">
        <f t="shared" si="15"/>
        <v>y/y</v>
      </c>
      <c r="H126" s="2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5" t="s">
        <v>13</v>
      </c>
      <c r="T126" s="26" t="s">
        <v>54</v>
      </c>
      <c r="U126" s="41"/>
      <c r="V126" s="41"/>
      <c r="W126" s="41"/>
      <c r="X126" s="41"/>
      <c r="Y126" s="35"/>
      <c r="Z126" s="35"/>
      <c r="AA126" s="42"/>
    </row>
    <row r="127" spans="1:27" s="28" customFormat="1" x14ac:dyDescent="0.3">
      <c r="A127" s="69" t="str">
        <f t="shared" si="14"/>
        <v>Sales, including</v>
      </c>
      <c r="B127" s="99">
        <v>4422</v>
      </c>
      <c r="C127" s="99">
        <v>4182</v>
      </c>
      <c r="D127" s="83">
        <v>0.06</v>
      </c>
      <c r="E127" s="99">
        <v>15662</v>
      </c>
      <c r="F127" s="99">
        <v>16014</v>
      </c>
      <c r="G127" s="82">
        <v>-0.02</v>
      </c>
      <c r="H127" s="23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5" t="s">
        <v>160</v>
      </c>
      <c r="T127" s="25" t="s">
        <v>130</v>
      </c>
      <c r="U127" s="41"/>
      <c r="V127" s="41"/>
      <c r="W127" s="41"/>
      <c r="X127" s="41"/>
      <c r="Y127" s="35"/>
      <c r="Z127" s="35"/>
      <c r="AA127" s="42"/>
    </row>
    <row r="128" spans="1:27" s="28" customFormat="1" x14ac:dyDescent="0.3">
      <c r="A128" s="29" t="str">
        <f t="shared" si="14"/>
        <v>Sale of electricity</v>
      </c>
      <c r="B128" s="57">
        <v>2576</v>
      </c>
      <c r="C128" s="57">
        <v>2650</v>
      </c>
      <c r="D128" s="82">
        <v>-0.03</v>
      </c>
      <c r="E128" s="57">
        <v>9654</v>
      </c>
      <c r="F128" s="57">
        <v>10011</v>
      </c>
      <c r="G128" s="82">
        <v>-0.04</v>
      </c>
      <c r="H128" s="23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34" t="s">
        <v>131</v>
      </c>
      <c r="T128" s="34" t="s">
        <v>132</v>
      </c>
      <c r="U128" s="41"/>
      <c r="V128" s="41"/>
      <c r="W128" s="41"/>
      <c r="X128" s="41"/>
      <c r="Y128" s="35"/>
      <c r="Z128" s="35"/>
      <c r="AA128" s="42"/>
    </row>
    <row r="129" spans="1:27" s="28" customFormat="1" x14ac:dyDescent="0.3">
      <c r="A129" s="29" t="str">
        <f t="shared" si="14"/>
        <v>Revenues from distribution services</v>
      </c>
      <c r="B129" s="57">
        <v>1056</v>
      </c>
      <c r="C129" s="57">
        <v>1002</v>
      </c>
      <c r="D129" s="83">
        <v>0.05</v>
      </c>
      <c r="E129" s="57">
        <v>4102</v>
      </c>
      <c r="F129" s="57">
        <v>3876</v>
      </c>
      <c r="G129" s="83">
        <v>0.06</v>
      </c>
      <c r="H129" s="23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34" t="s">
        <v>164</v>
      </c>
      <c r="T129" s="34" t="s">
        <v>165</v>
      </c>
      <c r="U129" s="41"/>
      <c r="V129" s="41"/>
      <c r="W129" s="41"/>
      <c r="X129" s="41"/>
      <c r="Y129" s="35"/>
      <c r="Z129" s="35"/>
      <c r="AA129" s="42"/>
    </row>
    <row r="130" spans="1:27" s="28" customFormat="1" ht="18" x14ac:dyDescent="0.3">
      <c r="A130" s="67" t="str">
        <f t="shared" si="14"/>
        <v>Sale of CO2 allowances*</v>
      </c>
      <c r="B130" s="94">
        <v>23</v>
      </c>
      <c r="C130" s="94">
        <v>248</v>
      </c>
      <c r="D130" s="95">
        <v>-0.91</v>
      </c>
      <c r="E130" s="94">
        <v>284</v>
      </c>
      <c r="F130" s="94">
        <v>991</v>
      </c>
      <c r="G130" s="95">
        <v>-0.71</v>
      </c>
      <c r="H130" s="23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34" t="s">
        <v>170</v>
      </c>
      <c r="T130" s="34" t="s">
        <v>171</v>
      </c>
      <c r="U130" s="41"/>
      <c r="V130" s="41"/>
      <c r="W130" s="41"/>
      <c r="X130" s="41"/>
      <c r="Y130" s="35"/>
      <c r="Z130" s="35"/>
      <c r="AA130" s="42"/>
    </row>
    <row r="131" spans="1:27" s="28" customFormat="1" x14ac:dyDescent="0.3">
      <c r="A131" s="69" t="str">
        <f t="shared" si="14"/>
        <v>Cost by kind, including</v>
      </c>
      <c r="B131" s="102">
        <v>378</v>
      </c>
      <c r="C131" s="102">
        <v>394</v>
      </c>
      <c r="D131" s="83">
        <v>-0.04</v>
      </c>
      <c r="E131" s="102">
        <v>1377</v>
      </c>
      <c r="F131" s="102">
        <v>1582</v>
      </c>
      <c r="G131" s="83">
        <v>-0.13</v>
      </c>
      <c r="H131" s="23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5" t="s">
        <v>138</v>
      </c>
      <c r="T131" s="25" t="s">
        <v>139</v>
      </c>
      <c r="U131" s="41"/>
      <c r="V131" s="41"/>
      <c r="W131" s="41"/>
      <c r="X131" s="41"/>
      <c r="Y131" s="35"/>
      <c r="Z131" s="35"/>
      <c r="AA131" s="42"/>
    </row>
    <row r="132" spans="1:27" s="28" customFormat="1" x14ac:dyDescent="0.3">
      <c r="A132" s="29" t="str">
        <f t="shared" si="14"/>
        <v>D&amp;A</v>
      </c>
      <c r="B132" s="58">
        <v>7</v>
      </c>
      <c r="C132" s="58">
        <v>7</v>
      </c>
      <c r="D132" s="103">
        <v>0</v>
      </c>
      <c r="E132" s="58">
        <v>27</v>
      </c>
      <c r="F132" s="58">
        <v>27</v>
      </c>
      <c r="G132" s="103">
        <v>0</v>
      </c>
      <c r="H132" s="23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34" t="s">
        <v>140</v>
      </c>
      <c r="T132" s="34" t="s">
        <v>141</v>
      </c>
      <c r="U132" s="41"/>
      <c r="V132" s="41"/>
      <c r="W132" s="41"/>
      <c r="X132" s="41"/>
      <c r="Y132" s="35"/>
      <c r="Z132" s="35"/>
      <c r="AA132" s="42"/>
    </row>
    <row r="133" spans="1:27" s="28" customFormat="1" x14ac:dyDescent="0.3">
      <c r="A133" s="29" t="str">
        <f t="shared" si="14"/>
        <v xml:space="preserve">Materials </v>
      </c>
      <c r="B133" s="58">
        <v>2</v>
      </c>
      <c r="C133" s="58">
        <v>2</v>
      </c>
      <c r="D133" s="103">
        <v>0</v>
      </c>
      <c r="E133" s="58">
        <v>5</v>
      </c>
      <c r="F133" s="58">
        <v>6</v>
      </c>
      <c r="G133" s="83">
        <v>-0.17</v>
      </c>
      <c r="H133" s="23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34" t="s">
        <v>142</v>
      </c>
      <c r="T133" s="34" t="s">
        <v>162</v>
      </c>
      <c r="U133" s="41"/>
      <c r="V133" s="41"/>
      <c r="W133" s="41"/>
      <c r="X133" s="41"/>
      <c r="Y133" s="35"/>
      <c r="Z133" s="35"/>
      <c r="AA133" s="42"/>
    </row>
    <row r="134" spans="1:27" s="28" customFormat="1" x14ac:dyDescent="0.3">
      <c r="A134" s="29" t="str">
        <f t="shared" si="14"/>
        <v>Energy</v>
      </c>
      <c r="B134" s="58">
        <v>1</v>
      </c>
      <c r="C134" s="58">
        <v>1</v>
      </c>
      <c r="D134" s="103">
        <v>0</v>
      </c>
      <c r="E134" s="58">
        <v>3</v>
      </c>
      <c r="F134" s="58">
        <v>3</v>
      </c>
      <c r="G134" s="103">
        <v>0</v>
      </c>
      <c r="H134" s="23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34" t="s">
        <v>144</v>
      </c>
      <c r="T134" s="34" t="s">
        <v>145</v>
      </c>
      <c r="U134" s="41"/>
      <c r="V134" s="41"/>
      <c r="W134" s="41"/>
      <c r="X134" s="41"/>
      <c r="Y134" s="35"/>
      <c r="Z134" s="35"/>
      <c r="AA134" s="42"/>
    </row>
    <row r="135" spans="1:27" s="28" customFormat="1" x14ac:dyDescent="0.3">
      <c r="A135" s="29" t="str">
        <f t="shared" si="14"/>
        <v>External services</v>
      </c>
      <c r="B135" s="58">
        <v>74</v>
      </c>
      <c r="C135" s="58">
        <v>50</v>
      </c>
      <c r="D135" s="82">
        <v>0.48</v>
      </c>
      <c r="E135" s="58">
        <v>223</v>
      </c>
      <c r="F135" s="58">
        <v>205</v>
      </c>
      <c r="G135" s="82">
        <v>0.09</v>
      </c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34" t="s">
        <v>146</v>
      </c>
      <c r="T135" s="34" t="s">
        <v>147</v>
      </c>
      <c r="U135" s="41"/>
      <c r="V135" s="41"/>
      <c r="W135" s="41"/>
      <c r="X135" s="41"/>
      <c r="Y135" s="35"/>
      <c r="Z135" s="35"/>
      <c r="AA135" s="42"/>
    </row>
    <row r="136" spans="1:27" s="28" customFormat="1" x14ac:dyDescent="0.3">
      <c r="A136" s="29" t="str">
        <f t="shared" si="14"/>
        <v>Taxes and charges</v>
      </c>
      <c r="B136" s="58">
        <v>185</v>
      </c>
      <c r="C136" s="58">
        <v>239</v>
      </c>
      <c r="D136" s="83">
        <v>-0.23</v>
      </c>
      <c r="E136" s="58">
        <v>753</v>
      </c>
      <c r="F136" s="58">
        <v>985</v>
      </c>
      <c r="G136" s="83">
        <v>-0.24</v>
      </c>
      <c r="H136" s="23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34" t="s">
        <v>148</v>
      </c>
      <c r="T136" s="34" t="s">
        <v>149</v>
      </c>
      <c r="U136" s="41"/>
      <c r="V136" s="41"/>
      <c r="W136" s="41"/>
      <c r="X136" s="41"/>
      <c r="Y136" s="35"/>
      <c r="Z136" s="35"/>
      <c r="AA136" s="42"/>
    </row>
    <row r="137" spans="1:27" s="28" customFormat="1" x14ac:dyDescent="0.3">
      <c r="A137" s="29" t="str">
        <f t="shared" si="14"/>
        <v>Personnel expenses</v>
      </c>
      <c r="B137" s="58">
        <v>80</v>
      </c>
      <c r="C137" s="58">
        <v>67</v>
      </c>
      <c r="D137" s="82">
        <v>0.19</v>
      </c>
      <c r="E137" s="58">
        <v>286</v>
      </c>
      <c r="F137" s="58">
        <v>262</v>
      </c>
      <c r="G137" s="82">
        <v>0.09</v>
      </c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34" t="s">
        <v>150</v>
      </c>
      <c r="T137" s="34" t="s">
        <v>151</v>
      </c>
      <c r="U137" s="41"/>
      <c r="V137" s="41"/>
      <c r="W137" s="41"/>
      <c r="X137" s="41"/>
      <c r="Y137" s="35"/>
      <c r="Z137" s="35"/>
      <c r="AA137" s="42"/>
    </row>
    <row r="138" spans="1:27" s="28" customFormat="1" x14ac:dyDescent="0.3">
      <c r="A138" s="67" t="str">
        <f t="shared" si="14"/>
        <v>Other cost</v>
      </c>
      <c r="B138" s="94">
        <v>29</v>
      </c>
      <c r="C138" s="94">
        <v>28</v>
      </c>
      <c r="D138" s="95">
        <v>0.04</v>
      </c>
      <c r="E138" s="94">
        <v>81</v>
      </c>
      <c r="F138" s="94">
        <v>94</v>
      </c>
      <c r="G138" s="101">
        <v>-0.14000000000000001</v>
      </c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34" t="s">
        <v>152</v>
      </c>
      <c r="T138" s="34" t="s">
        <v>153</v>
      </c>
      <c r="U138" s="41"/>
      <c r="V138" s="41"/>
      <c r="W138" s="41"/>
      <c r="X138" s="41"/>
      <c r="Y138" s="35"/>
      <c r="Z138" s="35"/>
      <c r="AA138" s="42"/>
    </row>
    <row r="139" spans="1:27" s="28" customFormat="1" x14ac:dyDescent="0.3">
      <c r="A139" s="29" t="str">
        <f t="shared" si="14"/>
        <v>Cost of products sold</v>
      </c>
      <c r="B139" s="58">
        <v>35</v>
      </c>
      <c r="C139" s="58">
        <v>35</v>
      </c>
      <c r="D139" s="103">
        <v>0</v>
      </c>
      <c r="E139" s="58">
        <v>129</v>
      </c>
      <c r="F139" s="58">
        <v>129</v>
      </c>
      <c r="G139" s="103">
        <v>0</v>
      </c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34" t="s">
        <v>163</v>
      </c>
      <c r="T139" s="34" t="s">
        <v>155</v>
      </c>
      <c r="U139" s="41"/>
      <c r="V139" s="41"/>
      <c r="W139" s="41"/>
      <c r="X139" s="41"/>
      <c r="Y139" s="35"/>
      <c r="Z139" s="35"/>
      <c r="AA139" s="42"/>
    </row>
    <row r="140" spans="1:27" s="28" customFormat="1" x14ac:dyDescent="0.3">
      <c r="A140" s="29" t="str">
        <f t="shared" si="14"/>
        <v>Cost of goods sold</v>
      </c>
      <c r="B140" s="57">
        <v>3863</v>
      </c>
      <c r="C140" s="57">
        <v>3662</v>
      </c>
      <c r="D140" s="82">
        <v>0.05</v>
      </c>
      <c r="E140" s="57">
        <v>13582</v>
      </c>
      <c r="F140" s="57">
        <v>14095</v>
      </c>
      <c r="G140" s="83">
        <v>-0.04</v>
      </c>
      <c r="H140" s="23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34" t="s">
        <v>156</v>
      </c>
      <c r="T140" s="34" t="s">
        <v>157</v>
      </c>
      <c r="U140" s="41"/>
      <c r="V140" s="41"/>
      <c r="W140" s="41"/>
      <c r="X140" s="41"/>
      <c r="Y140" s="35"/>
      <c r="Z140" s="35"/>
      <c r="AA140" s="42"/>
    </row>
    <row r="141" spans="1:27" s="28" customFormat="1" x14ac:dyDescent="0.3">
      <c r="A141" s="29" t="str">
        <f t="shared" si="14"/>
        <v>EBIT</v>
      </c>
      <c r="B141" s="58">
        <v>190</v>
      </c>
      <c r="C141" s="58">
        <v>173</v>
      </c>
      <c r="D141" s="83">
        <v>0.1</v>
      </c>
      <c r="E141" s="58">
        <v>784</v>
      </c>
      <c r="F141" s="58">
        <v>473</v>
      </c>
      <c r="G141" s="83">
        <v>0.66</v>
      </c>
      <c r="H141" s="23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34" t="s">
        <v>27</v>
      </c>
      <c r="T141" s="34" t="s">
        <v>27</v>
      </c>
      <c r="U141" s="41"/>
      <c r="V141" s="41"/>
      <c r="W141" s="41"/>
      <c r="X141" s="41"/>
      <c r="Y141" s="35"/>
      <c r="Z141" s="35"/>
      <c r="AA141" s="42"/>
    </row>
    <row r="142" spans="1:27" s="28" customFormat="1" x14ac:dyDescent="0.3">
      <c r="A142" s="29" t="str">
        <f t="shared" si="14"/>
        <v>EBITDA</v>
      </c>
      <c r="B142" s="58">
        <v>197</v>
      </c>
      <c r="C142" s="58">
        <v>180</v>
      </c>
      <c r="D142" s="83">
        <v>0.09</v>
      </c>
      <c r="E142" s="58">
        <v>811</v>
      </c>
      <c r="F142" s="58">
        <v>500</v>
      </c>
      <c r="G142" s="83">
        <v>0.62</v>
      </c>
      <c r="H142" s="23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34" t="s">
        <v>22</v>
      </c>
      <c r="T142" s="34" t="s">
        <v>22</v>
      </c>
      <c r="U142" s="41"/>
      <c r="V142" s="41"/>
      <c r="W142" s="41"/>
      <c r="X142" s="41"/>
      <c r="Y142" s="35"/>
      <c r="Z142" s="35"/>
      <c r="AA142" s="42"/>
    </row>
    <row r="143" spans="1:27" s="28" customFormat="1" x14ac:dyDescent="0.3">
      <c r="A143" s="77"/>
      <c r="B143" s="23"/>
      <c r="C143" s="23"/>
      <c r="D143" s="23"/>
      <c r="E143" s="23"/>
      <c r="F143" s="23"/>
      <c r="G143" s="23"/>
      <c r="H143" s="23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59"/>
      <c r="T143" s="59"/>
      <c r="U143" s="41"/>
      <c r="V143" s="41"/>
      <c r="W143" s="41"/>
      <c r="X143" s="41"/>
      <c r="Y143" s="35"/>
      <c r="Z143" s="35"/>
      <c r="AA143" s="42"/>
    </row>
    <row r="144" spans="1:27" s="28" customFormat="1" x14ac:dyDescent="0.3">
      <c r="A144" s="77"/>
      <c r="B144" s="23"/>
      <c r="C144" s="23"/>
      <c r="D144" s="23"/>
      <c r="E144" s="23"/>
      <c r="F144" s="23"/>
      <c r="G144" s="23"/>
      <c r="H144" s="23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59"/>
      <c r="T144" s="59"/>
      <c r="U144" s="41"/>
      <c r="V144" s="41"/>
      <c r="W144" s="41"/>
      <c r="X144" s="41"/>
      <c r="Y144" s="35"/>
      <c r="Z144" s="35"/>
      <c r="AA144" s="42"/>
    </row>
    <row r="145" spans="1:27" s="17" customFormat="1" ht="21" x14ac:dyDescent="0.3">
      <c r="A145" s="18" t="str">
        <f t="shared" ref="A145:A150" si="16">IF(B$1="ENGLISH",S145,T145)</f>
        <v>Consolidated Cash Flows</v>
      </c>
      <c r="B145" s="79"/>
      <c r="C145" s="79"/>
      <c r="D145" s="79"/>
      <c r="E145" s="80"/>
      <c r="F145" s="80"/>
      <c r="G145" s="80"/>
      <c r="H145" s="8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20" t="s">
        <v>172</v>
      </c>
      <c r="T145" s="20" t="s">
        <v>173</v>
      </c>
      <c r="U145" s="62"/>
      <c r="V145" s="62"/>
      <c r="W145" s="62"/>
      <c r="X145" s="62"/>
      <c r="Y145" s="63"/>
      <c r="Z145" s="63"/>
      <c r="AA145" s="63"/>
    </row>
    <row r="146" spans="1:27" s="28" customFormat="1" x14ac:dyDescent="0.3">
      <c r="A146" s="21" t="str">
        <f t="shared" si="16"/>
        <v>[PLN m]</v>
      </c>
      <c r="B146" s="22" t="str">
        <f>B126</f>
        <v>Q4 2017</v>
      </c>
      <c r="C146" s="22" t="str">
        <f>C126</f>
        <v>Q4 2016</v>
      </c>
      <c r="D146" s="22"/>
      <c r="E146" s="22"/>
      <c r="F146" s="22">
        <f>E126</f>
        <v>2017</v>
      </c>
      <c r="G146" s="22">
        <f>F126</f>
        <v>2016</v>
      </c>
      <c r="H146" s="22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5" t="s">
        <v>13</v>
      </c>
      <c r="T146" s="25" t="s">
        <v>54</v>
      </c>
      <c r="U146" s="41"/>
      <c r="V146" s="41"/>
      <c r="W146" s="41"/>
      <c r="X146" s="41"/>
      <c r="Y146" s="35"/>
      <c r="Z146" s="35"/>
      <c r="AA146" s="42"/>
    </row>
    <row r="147" spans="1:27" s="28" customFormat="1" x14ac:dyDescent="0.3">
      <c r="A147" s="29" t="str">
        <f t="shared" si="16"/>
        <v>Operating CF</v>
      </c>
      <c r="B147" s="57">
        <v>2689</v>
      </c>
      <c r="C147" s="57">
        <v>1600</v>
      </c>
      <c r="D147" s="105"/>
      <c r="E147" s="105"/>
      <c r="F147" s="57">
        <v>7934</v>
      </c>
      <c r="G147" s="57">
        <v>6391</v>
      </c>
      <c r="H147" s="105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34" t="s">
        <v>174</v>
      </c>
      <c r="T147" s="34" t="s">
        <v>175</v>
      </c>
      <c r="U147" s="41"/>
      <c r="V147" s="41"/>
      <c r="W147" s="41"/>
      <c r="X147" s="41"/>
      <c r="Y147" s="35"/>
      <c r="Z147" s="35"/>
      <c r="AA147" s="42"/>
    </row>
    <row r="148" spans="1:27" s="28" customFormat="1" x14ac:dyDescent="0.3">
      <c r="A148" s="29" t="str">
        <f t="shared" si="16"/>
        <v>Investing CF</v>
      </c>
      <c r="B148" s="57">
        <v>-5805</v>
      </c>
      <c r="C148" s="57">
        <v>-4220</v>
      </c>
      <c r="D148" s="105"/>
      <c r="E148" s="56"/>
      <c r="F148" s="57">
        <v>-7775</v>
      </c>
      <c r="G148" s="57">
        <v>-10656</v>
      </c>
      <c r="H148" s="105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34" t="s">
        <v>176</v>
      </c>
      <c r="T148" s="34" t="s">
        <v>177</v>
      </c>
      <c r="U148" s="27"/>
      <c r="V148" s="27"/>
      <c r="W148" s="27"/>
      <c r="X148" s="27"/>
      <c r="Y148" s="27"/>
      <c r="Z148" s="27"/>
      <c r="AA148" s="27"/>
    </row>
    <row r="149" spans="1:27" s="28" customFormat="1" x14ac:dyDescent="0.3">
      <c r="A149" s="29" t="str">
        <f t="shared" si="16"/>
        <v>Financial CF</v>
      </c>
      <c r="B149" s="58">
        <v>66</v>
      </c>
      <c r="C149" s="58">
        <v>-98</v>
      </c>
      <c r="D149" s="105"/>
      <c r="E149" s="105"/>
      <c r="F149" s="58">
        <v>-274</v>
      </c>
      <c r="G149" s="57">
        <v>3830</v>
      </c>
      <c r="H149" s="105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34" t="s">
        <v>178</v>
      </c>
      <c r="T149" s="34" t="s">
        <v>179</v>
      </c>
      <c r="U149" s="27"/>
      <c r="V149" s="27"/>
      <c r="W149" s="27"/>
      <c r="X149" s="27"/>
      <c r="Y149" s="27"/>
      <c r="Z149" s="27"/>
      <c r="AA149" s="27"/>
    </row>
    <row r="150" spans="1:27" s="28" customFormat="1" x14ac:dyDescent="0.3">
      <c r="A150" s="29" t="str">
        <f t="shared" si="16"/>
        <v>Change of cash and equivalents</v>
      </c>
      <c r="B150" s="106">
        <v>-3050</v>
      </c>
      <c r="C150" s="57">
        <v>-2718</v>
      </c>
      <c r="D150" s="107"/>
      <c r="E150" s="102"/>
      <c r="F150" s="107">
        <v>-115</v>
      </c>
      <c r="G150" s="58">
        <v>-435</v>
      </c>
      <c r="H150" s="107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34" t="s">
        <v>180</v>
      </c>
      <c r="T150" s="34" t="s">
        <v>181</v>
      </c>
      <c r="U150" s="27"/>
      <c r="V150" s="27"/>
      <c r="W150" s="27"/>
      <c r="X150" s="27"/>
      <c r="Y150" s="27"/>
      <c r="Z150" s="27"/>
      <c r="AA150" s="27"/>
    </row>
    <row r="151" spans="1:27" s="28" customFormat="1" x14ac:dyDescent="0.3">
      <c r="A151" s="77"/>
      <c r="B151" s="108"/>
      <c r="C151" s="108"/>
      <c r="D151" s="56"/>
      <c r="E151" s="56"/>
      <c r="F151" s="56"/>
      <c r="G151" s="56"/>
      <c r="H151" s="56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59"/>
      <c r="T151" s="25"/>
      <c r="U151" s="27"/>
      <c r="V151" s="27"/>
      <c r="W151" s="27"/>
      <c r="X151" s="27"/>
      <c r="Y151" s="27"/>
      <c r="Z151" s="27"/>
      <c r="AA151" s="27"/>
    </row>
    <row r="152" spans="1:27" s="17" customFormat="1" ht="25.95" customHeight="1" x14ac:dyDescent="0.3">
      <c r="A152" s="78" t="str">
        <f t="shared" ref="A152:A161" si="17">IF(B$1="ENGLISH",S152,T152)</f>
        <v>Consolidated Balance Sheet</v>
      </c>
      <c r="B152" s="10"/>
      <c r="C152" s="10"/>
      <c r="D152" s="10"/>
      <c r="E152" s="10"/>
      <c r="F152" s="10"/>
      <c r="G152" s="10"/>
      <c r="H152" s="1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81" t="s">
        <v>182</v>
      </c>
      <c r="T152" s="20" t="s">
        <v>183</v>
      </c>
      <c r="U152" s="27" t="s">
        <v>184</v>
      </c>
      <c r="V152" s="27" t="s">
        <v>185</v>
      </c>
      <c r="W152" s="27" t="s">
        <v>186</v>
      </c>
      <c r="X152" s="27"/>
      <c r="Y152" s="27" t="s">
        <v>187</v>
      </c>
      <c r="Z152" s="27" t="s">
        <v>188</v>
      </c>
      <c r="AA152" s="27" t="s">
        <v>189</v>
      </c>
    </row>
    <row r="153" spans="1:27" s="28" customFormat="1" x14ac:dyDescent="0.3">
      <c r="A153" s="21" t="str">
        <f t="shared" si="17"/>
        <v>[PLN m]</v>
      </c>
      <c r="B153" s="22" t="str">
        <f>IF($B$1="ENGLISH",U152,U153)</f>
        <v>Q4’17 EOP</v>
      </c>
      <c r="C153" s="22" t="str">
        <f t="shared" ref="C153:H153" si="18">IF($B$1="ENGLISH",V152,V153)</f>
        <v>Q4’17 BOP</v>
      </c>
      <c r="D153" s="22" t="str">
        <f t="shared" si="18"/>
        <v>∆ Q4’17</v>
      </c>
      <c r="E153" s="22"/>
      <c r="F153" s="22" t="str">
        <f t="shared" si="18"/>
        <v>2017 EOP</v>
      </c>
      <c r="G153" s="22" t="str">
        <f t="shared" si="18"/>
        <v>2017 BOP</v>
      </c>
      <c r="H153" s="22" t="str">
        <f t="shared" si="18"/>
        <v>∆ 2017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5" t="s">
        <v>13</v>
      </c>
      <c r="T153" s="26" t="s">
        <v>54</v>
      </c>
      <c r="U153" s="27" t="s">
        <v>190</v>
      </c>
      <c r="V153" s="27" t="s">
        <v>191</v>
      </c>
      <c r="W153" s="27" t="s">
        <v>192</v>
      </c>
      <c r="X153" s="27"/>
      <c r="Y153" s="27" t="s">
        <v>193</v>
      </c>
      <c r="Z153" s="27" t="s">
        <v>194</v>
      </c>
      <c r="AA153" s="27" t="s">
        <v>195</v>
      </c>
    </row>
    <row r="154" spans="1:27" s="28" customFormat="1" x14ac:dyDescent="0.3">
      <c r="A154" s="29" t="str">
        <f t="shared" si="17"/>
        <v>Cash and equivalents</v>
      </c>
      <c r="B154" s="57">
        <v>2552</v>
      </c>
      <c r="C154" s="57">
        <v>5603</v>
      </c>
      <c r="D154" s="109">
        <v>-3051</v>
      </c>
      <c r="E154" s="56"/>
      <c r="F154" s="57">
        <v>2552</v>
      </c>
      <c r="G154" s="57">
        <v>2669</v>
      </c>
      <c r="H154" s="110">
        <v>-117</v>
      </c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34" t="s">
        <v>196</v>
      </c>
      <c r="T154" s="34" t="s">
        <v>197</v>
      </c>
      <c r="U154" s="27"/>
      <c r="V154" s="27"/>
      <c r="W154" s="27"/>
      <c r="X154" s="27"/>
      <c r="Y154" s="27"/>
      <c r="Z154" s="27"/>
      <c r="AA154" s="27"/>
    </row>
    <row r="155" spans="1:27" s="28" customFormat="1" x14ac:dyDescent="0.3">
      <c r="A155" s="29" t="str">
        <f t="shared" si="17"/>
        <v xml:space="preserve">Short term deposits </v>
      </c>
      <c r="B155" s="58">
        <v>6</v>
      </c>
      <c r="C155" s="58">
        <v>9</v>
      </c>
      <c r="D155" s="58">
        <v>-3</v>
      </c>
      <c r="E155" s="56"/>
      <c r="F155" s="58">
        <v>6</v>
      </c>
      <c r="G155" s="57">
        <v>2300</v>
      </c>
      <c r="H155" s="57">
        <v>-2294</v>
      </c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34" t="s">
        <v>198</v>
      </c>
      <c r="T155" s="34" t="s">
        <v>199</v>
      </c>
      <c r="U155" s="27"/>
      <c r="V155" s="27"/>
      <c r="W155" s="27"/>
      <c r="X155" s="27"/>
      <c r="Y155" s="27"/>
      <c r="Z155" s="27"/>
      <c r="AA155" s="27"/>
    </row>
    <row r="156" spans="1:27" s="28" customFormat="1" x14ac:dyDescent="0.3">
      <c r="A156" s="67" t="str">
        <f t="shared" si="17"/>
        <v>Restricted cash</v>
      </c>
      <c r="B156" s="94">
        <v>-92</v>
      </c>
      <c r="C156" s="94">
        <v>-71</v>
      </c>
      <c r="D156" s="94">
        <v>-21</v>
      </c>
      <c r="E156" s="94"/>
      <c r="F156" s="94">
        <v>-92</v>
      </c>
      <c r="G156" s="94">
        <v>-72</v>
      </c>
      <c r="H156" s="94">
        <v>-20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34" t="s">
        <v>200</v>
      </c>
      <c r="T156" s="34" t="s">
        <v>201</v>
      </c>
      <c r="U156" s="41"/>
      <c r="V156" s="41"/>
      <c r="W156" s="41"/>
      <c r="X156" s="41"/>
      <c r="Y156" s="35"/>
      <c r="Z156" s="35"/>
      <c r="AA156" s="42"/>
    </row>
    <row r="157" spans="1:27" s="28" customFormat="1" x14ac:dyDescent="0.3">
      <c r="A157" s="84" t="str">
        <f t="shared" si="17"/>
        <v>Disposable cash of PGE Group</v>
      </c>
      <c r="B157" s="111">
        <v>2466</v>
      </c>
      <c r="C157" s="111">
        <v>5541</v>
      </c>
      <c r="D157" s="111">
        <v>-3075</v>
      </c>
      <c r="E157" s="85"/>
      <c r="F157" s="111">
        <v>2466</v>
      </c>
      <c r="G157" s="111">
        <v>4897</v>
      </c>
      <c r="H157" s="111">
        <v>-2431</v>
      </c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5" t="s">
        <v>202</v>
      </c>
      <c r="T157" s="34" t="s">
        <v>203</v>
      </c>
      <c r="U157" s="41"/>
      <c r="V157" s="41"/>
      <c r="W157" s="41"/>
      <c r="X157" s="41"/>
      <c r="Y157" s="35"/>
      <c r="Z157" s="35"/>
      <c r="AA157" s="42"/>
    </row>
    <row r="158" spans="1:27" s="28" customFormat="1" x14ac:dyDescent="0.3">
      <c r="A158" s="29" t="str">
        <f t="shared" si="17"/>
        <v>Short term financial debt</v>
      </c>
      <c r="B158" s="57">
        <v>-1623</v>
      </c>
      <c r="C158" s="57">
        <v>-1358</v>
      </c>
      <c r="D158" s="112">
        <v>-265</v>
      </c>
      <c r="E158" s="105"/>
      <c r="F158" s="57">
        <v>-1623</v>
      </c>
      <c r="G158" s="58">
        <v>-411</v>
      </c>
      <c r="H158" s="57">
        <v>-1212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34" t="s">
        <v>204</v>
      </c>
      <c r="T158" s="34" t="s">
        <v>205</v>
      </c>
      <c r="U158" s="41"/>
      <c r="V158" s="41"/>
      <c r="W158" s="41"/>
      <c r="X158" s="41"/>
      <c r="Y158" s="35"/>
      <c r="Z158" s="35"/>
      <c r="AA158" s="42"/>
    </row>
    <row r="159" spans="1:27" s="28" customFormat="1" x14ac:dyDescent="0.3">
      <c r="A159" s="67" t="str">
        <f t="shared" si="17"/>
        <v>Long term financial debt</v>
      </c>
      <c r="B159" s="113">
        <v>-8422</v>
      </c>
      <c r="C159" s="113">
        <v>-8434</v>
      </c>
      <c r="D159" s="114">
        <v>12</v>
      </c>
      <c r="E159" s="115"/>
      <c r="F159" s="113">
        <v>-8422</v>
      </c>
      <c r="G159" s="113">
        <v>-9603</v>
      </c>
      <c r="H159" s="113">
        <v>1181</v>
      </c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34" t="s">
        <v>206</v>
      </c>
      <c r="T159" s="34" t="s">
        <v>207</v>
      </c>
      <c r="U159" s="41"/>
      <c r="V159" s="41"/>
      <c r="W159" s="41"/>
      <c r="X159" s="41"/>
      <c r="Y159" s="35"/>
      <c r="Z159" s="35"/>
      <c r="AA159" s="42"/>
    </row>
    <row r="160" spans="1:27" s="28" customFormat="1" x14ac:dyDescent="0.3">
      <c r="A160" s="84" t="str">
        <f t="shared" si="17"/>
        <v>Total financial debt</v>
      </c>
      <c r="B160" s="111">
        <v>-10045</v>
      </c>
      <c r="C160" s="111">
        <v>-9792</v>
      </c>
      <c r="D160" s="116">
        <v>-253</v>
      </c>
      <c r="E160" s="85"/>
      <c r="F160" s="111">
        <v>-10045</v>
      </c>
      <c r="G160" s="111">
        <v>-10014</v>
      </c>
      <c r="H160" s="85">
        <v>-31</v>
      </c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5" t="s">
        <v>208</v>
      </c>
      <c r="T160" s="34" t="s">
        <v>209</v>
      </c>
      <c r="U160" s="41"/>
      <c r="V160" s="41"/>
      <c r="W160" s="41"/>
      <c r="X160" s="41"/>
      <c r="Y160" s="35"/>
      <c r="Z160" s="35"/>
      <c r="AA160" s="42"/>
    </row>
    <row r="161" spans="1:27" s="28" customFormat="1" x14ac:dyDescent="0.3">
      <c r="A161" s="69" t="str">
        <f t="shared" si="17"/>
        <v>Net debt*</v>
      </c>
      <c r="B161" s="99">
        <v>-7579</v>
      </c>
      <c r="C161" s="99">
        <v>-4251</v>
      </c>
      <c r="D161" s="117">
        <v>-3328</v>
      </c>
      <c r="E161" s="118"/>
      <c r="F161" s="99">
        <v>-7579</v>
      </c>
      <c r="G161" s="99">
        <v>-5117</v>
      </c>
      <c r="H161" s="99">
        <v>-2462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5" t="s">
        <v>210</v>
      </c>
      <c r="T161" s="34" t="s">
        <v>211</v>
      </c>
      <c r="U161" s="41"/>
      <c r="V161" s="41"/>
      <c r="W161" s="41"/>
      <c r="X161" s="41"/>
      <c r="Y161" s="35"/>
      <c r="Z161" s="35"/>
      <c r="AA161" s="42"/>
    </row>
  </sheetData>
  <dataValidations count="1">
    <dataValidation type="list" errorStyle="information" allowBlank="1" showInputMessage="1" showErrorMessage="1" promptTitle="Język / Language" prompt="Wybierz język / choose language" sqref="B1">
      <formula1>$S$1:$T$1</formula1>
    </dataValidation>
  </dataValidations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Suplement do prezentacji FY2017</vt:lpstr>
    </vt:vector>
  </TitlesOfParts>
  <Company>GK 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Gaworczyk Bernard [PGE S.A.]</cp:lastModifiedBy>
  <dcterms:created xsi:type="dcterms:W3CDTF">2018-03-08T16:37:49Z</dcterms:created>
  <dcterms:modified xsi:type="dcterms:W3CDTF">2018-03-08T17:27:41Z</dcterms:modified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