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024"/>
  </bookViews>
  <sheets>
    <sheet name="Suplement do prezentacji H1'19" sheetId="1" r:id="rId1"/>
  </sheets>
  <calcPr calcId="145621"/>
</workbook>
</file>

<file path=xl/calcChain.xml><?xml version="1.0" encoding="utf-8"?>
<calcChain xmlns="http://schemas.openxmlformats.org/spreadsheetml/2006/main">
  <c r="A180" i="1" l="1"/>
  <c r="A179" i="1"/>
  <c r="A178" i="1"/>
  <c r="A177" i="1"/>
  <c r="A176" i="1"/>
  <c r="A175" i="1"/>
  <c r="A174" i="1"/>
  <c r="A173" i="1"/>
  <c r="G172" i="1"/>
  <c r="F172" i="1"/>
  <c r="E172" i="1"/>
  <c r="D172" i="1"/>
  <c r="C172" i="1"/>
  <c r="B172" i="1"/>
  <c r="A172" i="1"/>
  <c r="A171" i="1"/>
  <c r="A169" i="1"/>
  <c r="A168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4" i="1"/>
  <c r="A63" i="1"/>
  <c r="A62" i="1"/>
  <c r="A61" i="1"/>
  <c r="A60" i="1"/>
  <c r="A59" i="1"/>
  <c r="A58" i="1"/>
  <c r="A57" i="1"/>
  <c r="A56" i="1"/>
  <c r="A55" i="1"/>
  <c r="A54" i="1"/>
  <c r="A53" i="1"/>
  <c r="A51" i="1"/>
  <c r="A50" i="1"/>
  <c r="A49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G35" i="1" s="1"/>
  <c r="G54" i="1" s="1"/>
  <c r="G68" i="1" s="1"/>
  <c r="F4" i="1"/>
  <c r="F35" i="1" s="1"/>
  <c r="F54" i="1" s="1"/>
  <c r="F68" i="1" s="1"/>
  <c r="E4" i="1"/>
  <c r="E23" i="1" s="1"/>
  <c r="D4" i="1"/>
  <c r="D35" i="1" s="1"/>
  <c r="D54" i="1" s="1"/>
  <c r="D68" i="1" s="1"/>
  <c r="C4" i="1"/>
  <c r="C35" i="1" s="1"/>
  <c r="C54" i="1" s="1"/>
  <c r="C68" i="1" s="1"/>
  <c r="B4" i="1"/>
  <c r="B23" i="1" s="1"/>
  <c r="A4" i="1"/>
  <c r="A3" i="1"/>
  <c r="A2" i="1"/>
  <c r="E35" i="1" l="1"/>
  <c r="E54" i="1" s="1"/>
  <c r="E68" i="1" s="1"/>
  <c r="E108" i="1" s="1"/>
  <c r="E127" i="1" s="1"/>
  <c r="E145" i="1" s="1"/>
  <c r="E165" i="1" s="1"/>
  <c r="G108" i="1"/>
  <c r="G127" i="1" s="1"/>
  <c r="G145" i="1" s="1"/>
  <c r="G88" i="1"/>
  <c r="F88" i="1"/>
  <c r="F108" i="1"/>
  <c r="F127" i="1" s="1"/>
  <c r="F145" i="1" s="1"/>
  <c r="F165" i="1" s="1"/>
  <c r="D88" i="1"/>
  <c r="D108" i="1"/>
  <c r="D127" i="1" s="1"/>
  <c r="D145" i="1" s="1"/>
  <c r="C108" i="1"/>
  <c r="C127" i="1" s="1"/>
  <c r="C145" i="1" s="1"/>
  <c r="C165" i="1" s="1"/>
  <c r="C88" i="1"/>
  <c r="F23" i="1"/>
  <c r="B35" i="1"/>
  <c r="B54" i="1" s="1"/>
  <c r="B68" i="1" s="1"/>
  <c r="C23" i="1"/>
  <c r="E88" i="1" l="1"/>
  <c r="B88" i="1"/>
  <c r="B108" i="1"/>
  <c r="B127" i="1" s="1"/>
  <c r="B145" i="1" s="1"/>
  <c r="B165" i="1" s="1"/>
</calcChain>
</file>

<file path=xl/sharedStrings.xml><?xml version="1.0" encoding="utf-8"?>
<sst xmlns="http://schemas.openxmlformats.org/spreadsheetml/2006/main" count="377" uniqueCount="231">
  <si>
    <r>
      <t xml:space="preserve">WYBIERZ WERSJĘ JĘZYKOWĄ / CHOOSE LANGUAGE </t>
    </r>
    <r>
      <rPr>
        <b/>
        <sz val="12"/>
        <color theme="1"/>
        <rFont val="Times New Roman"/>
        <family val="1"/>
        <charset val="238"/>
      </rPr>
      <t>→</t>
    </r>
  </si>
  <si>
    <t>SWITCH TO ENGLISH</t>
  </si>
  <si>
    <t xml:space="preserve">ZMIEŃ NA POLSKI </t>
  </si>
  <si>
    <t>Kluczowe dane finansowe</t>
  </si>
  <si>
    <t>Key financial data</t>
  </si>
  <si>
    <t>II kw. 2019</t>
  </si>
  <si>
    <t>II kw. 2018</t>
  </si>
  <si>
    <t>r/r</t>
  </si>
  <si>
    <t>I pół. 2019</t>
  </si>
  <si>
    <t>I pół. 2018</t>
  </si>
  <si>
    <t>Dane skonsolidowane</t>
  </si>
  <si>
    <t>Consolidated</t>
  </si>
  <si>
    <t>Q2 2019</t>
  </si>
  <si>
    <t>Q2 2018</t>
  </si>
  <si>
    <t>y/y</t>
  </si>
  <si>
    <t>H1 2019</t>
  </si>
  <si>
    <t>H1 2018</t>
  </si>
  <si>
    <t>[MSR, mln PLN]</t>
  </si>
  <si>
    <t>[IFRS, PLN m]</t>
  </si>
  <si>
    <t>Przychody ze sprzedaży</t>
  </si>
  <si>
    <t>Sales</t>
  </si>
  <si>
    <t>n/d</t>
  </si>
  <si>
    <t>Powtarzalne przychody</t>
  </si>
  <si>
    <t>Recurring Sales</t>
  </si>
  <si>
    <t xml:space="preserve">EBITDA </t>
  </si>
  <si>
    <t>EBITDA</t>
  </si>
  <si>
    <t xml:space="preserve">EBIT </t>
  </si>
  <si>
    <t>EBIT</t>
  </si>
  <si>
    <t xml:space="preserve">Zysk (strata) netto dla akcjonariuszy </t>
  </si>
  <si>
    <t>Net profit (loss) to equity</t>
  </si>
  <si>
    <t xml:space="preserve">CAPEX (po korektach) </t>
  </si>
  <si>
    <t>CAPEX (including adjustments)</t>
  </si>
  <si>
    <t xml:space="preserve">Przepływy pieniężne netto z dział. operacyjnej </t>
  </si>
  <si>
    <t>Net cash from operating activities</t>
  </si>
  <si>
    <t xml:space="preserve">Przepływy pieniężne netto z dział. inwestycyjnej </t>
  </si>
  <si>
    <t>Net cash from investing activities</t>
  </si>
  <si>
    <t>3 p.p.</t>
  </si>
  <si>
    <t>-5 p.p.</t>
  </si>
  <si>
    <t xml:space="preserve">Marża EBITDA </t>
  </si>
  <si>
    <t>EBITDA margin</t>
  </si>
  <si>
    <t>-11 p.p.</t>
  </si>
  <si>
    <t>18%</t>
  </si>
  <si>
    <t xml:space="preserve">Powtarzalna marża EBITDA </t>
  </si>
  <si>
    <t>Recurring EBITDA margin</t>
  </si>
  <si>
    <t>1,55</t>
  </si>
  <si>
    <t>1,04x</t>
  </si>
  <si>
    <t>Dług netto/12 mies. EBITDA</t>
  </si>
  <si>
    <t>Net Debt/LTM EBITDA</t>
  </si>
  <si>
    <t>Zdarzenia jednorazowe</t>
  </si>
  <si>
    <t>One off summary</t>
  </si>
  <si>
    <t>[mln PLN]</t>
  </si>
  <si>
    <t>[PLN m]</t>
  </si>
  <si>
    <t>Rekompensaty KDT</t>
  </si>
  <si>
    <t>LTC adjustment (including court verdicts)</t>
  </si>
  <si>
    <t>Zmiana rezerwy rekultywacyjnej</t>
  </si>
  <si>
    <t>Change of reclamation privision</t>
  </si>
  <si>
    <t>Zmiana rezerwy aktuarialnej</t>
  </si>
  <si>
    <t>Change of actuarial provision</t>
  </si>
  <si>
    <t>Dodatkowe uprawnienia  do emisji EUA</t>
  </si>
  <si>
    <t>Additional EUA allowances</t>
  </si>
  <si>
    <t>Zdarzenia jednorazowe - poziom EBITDA</t>
  </si>
  <si>
    <t xml:space="preserve">One-off items – EBITDA level  </t>
  </si>
  <si>
    <t>Zdarzenia jednorazowe - poziom EBIT</t>
  </si>
  <si>
    <t xml:space="preserve">One-off items – EBIT level  </t>
  </si>
  <si>
    <t>Do wyliczenia wyniku netto skorygowanego o odpisy:</t>
  </si>
  <si>
    <t>Computation of net profit ex. impairments:</t>
  </si>
  <si>
    <t>Produkcja energii netto według źródeł, sprzedaż i dystrybucja</t>
  </si>
  <si>
    <t>Net electricity generation by sources, sales and distribution</t>
  </si>
  <si>
    <t>[TWh]</t>
  </si>
  <si>
    <t>Elektrownie opalane węglem brunatnym</t>
  </si>
  <si>
    <t>Lignite-fired power plants</t>
  </si>
  <si>
    <t>Elektrownie opalane węglem kamiennym</t>
  </si>
  <si>
    <t>Hard coal-fired power plants</t>
  </si>
  <si>
    <t>Elektrociepłownie opalane węglem</t>
  </si>
  <si>
    <t>Coal-fired CHPs</t>
  </si>
  <si>
    <t>Elektrociepłownie opalane gazem</t>
  </si>
  <si>
    <t>Gas-fired CHPs</t>
  </si>
  <si>
    <t>Elektrociepłownie opalane biomasą</t>
  </si>
  <si>
    <t>Biomass-fired CHPs</t>
  </si>
  <si>
    <t>Elektrociepłownie opalane odpadami komunalnymi</t>
  </si>
  <si>
    <t>Waste-to-energy CHPs</t>
  </si>
  <si>
    <t>El. szczytowo-pompowe</t>
  </si>
  <si>
    <t>Pumped-storage</t>
  </si>
  <si>
    <t>Elektrownie wodne</t>
  </si>
  <si>
    <t>Hydro</t>
  </si>
  <si>
    <t>Elektrownie wiatrowe</t>
  </si>
  <si>
    <t>Wind</t>
  </si>
  <si>
    <t>SUMA</t>
  </si>
  <si>
    <t>TOTAL</t>
  </si>
  <si>
    <t>Produkcja z OZE</t>
  </si>
  <si>
    <t>Renewable generation</t>
  </si>
  <si>
    <t>w tym współspalanie biomasy</t>
  </si>
  <si>
    <t>incl. biomass co-combustion</t>
  </si>
  <si>
    <t xml:space="preserve">  Sprzedaż do odbiorców finalnych</t>
  </si>
  <si>
    <t>Sales to final off-takers</t>
  </si>
  <si>
    <t xml:space="preserve">  Dystrybucja</t>
  </si>
  <si>
    <t>Distribution</t>
  </si>
  <si>
    <t xml:space="preserve">  Sprzedaż ciepła [PJ]</t>
  </si>
  <si>
    <t>Sales of heat [PJ]</t>
  </si>
  <si>
    <t>Nakłady inwestycyjne</t>
  </si>
  <si>
    <t>Capital expenditures</t>
  </si>
  <si>
    <t>Segment (mln PLN)</t>
  </si>
  <si>
    <t>Segment (PLN m)</t>
  </si>
  <si>
    <t>Energetyka Konwencjonalna</t>
  </si>
  <si>
    <t>Conventional Generation</t>
  </si>
  <si>
    <t>Ciepłownictwo</t>
  </si>
  <si>
    <t>District heating</t>
  </si>
  <si>
    <t>Dystrybucja, w tym:</t>
  </si>
  <si>
    <t>Distribution, incl.:</t>
  </si>
  <si>
    <t>Przyłączanie nowych odbiorców</t>
  </si>
  <si>
    <t>New clients connection</t>
  </si>
  <si>
    <t>Linie dystrybucyjne</t>
  </si>
  <si>
    <t>Distribution grid</t>
  </si>
  <si>
    <t>Energetyka Odnawialna, w tym:</t>
  </si>
  <si>
    <t>Renewables, incl.:</t>
  </si>
  <si>
    <t>Modernizacje i odtworzenie</t>
  </si>
  <si>
    <t>Modernisation and replacement</t>
  </si>
  <si>
    <t>Obrót i pozostałe</t>
  </si>
  <si>
    <t>Supply and other operations</t>
  </si>
  <si>
    <t>SUMA (w tym korekty konsolidacyjne)</t>
  </si>
  <si>
    <t>TOTAL (incl. adjustments)</t>
  </si>
  <si>
    <t>Przychody i koszty segmentu</t>
  </si>
  <si>
    <t>Segmental revenues and costs</t>
  </si>
  <si>
    <t>Przychody ze sprzedaży, w tym:</t>
  </si>
  <si>
    <t>Sales, including</t>
  </si>
  <si>
    <t>Przychody ze sprzedaży energii elektrycznej</t>
  </si>
  <si>
    <t>Sale of electricity</t>
  </si>
  <si>
    <t>Regulacyjne usługi systemowe</t>
  </si>
  <si>
    <t>Auxiliary services</t>
  </si>
  <si>
    <t>Przychody ze sprzedaży ciepła</t>
  </si>
  <si>
    <t>Sale of heat</t>
  </si>
  <si>
    <t>Przychody ze sprzedaży świadectw pochodzenia</t>
  </si>
  <si>
    <t>Sale of certificates of origin</t>
  </si>
  <si>
    <t>Koszty rodzajowe, w tym:</t>
  </si>
  <si>
    <t>Cost by kind, including</t>
  </si>
  <si>
    <t>Amortyzacja</t>
  </si>
  <si>
    <t>D&amp;A</t>
  </si>
  <si>
    <t>Zużycie materiałów</t>
  </si>
  <si>
    <t>Materials</t>
  </si>
  <si>
    <t>Zużycie energii</t>
  </si>
  <si>
    <t>Energy</t>
  </si>
  <si>
    <t>Usługi obce</t>
  </si>
  <si>
    <t>External services</t>
  </si>
  <si>
    <t>Podatki i opłaty</t>
  </si>
  <si>
    <t>Taxes and charges</t>
  </si>
  <si>
    <t>Koszty osobowe</t>
  </si>
  <si>
    <t>Personnel expenses</t>
  </si>
  <si>
    <t>Pozostałe koszty</t>
  </si>
  <si>
    <t>Other cost</t>
  </si>
  <si>
    <t>Koszt wytworzenia sprzedanych produktów</t>
  </si>
  <si>
    <t>Cost of products sold</t>
  </si>
  <si>
    <t>Koszt własny sprzedaży</t>
  </si>
  <si>
    <t>Cost of goods sold</t>
  </si>
  <si>
    <t>Sales, including:</t>
  </si>
  <si>
    <t>Rekompensaty z tytułu rozwiązania KDT</t>
  </si>
  <si>
    <t>LTC revenues</t>
  </si>
  <si>
    <t>Energetyka Odnawialna</t>
  </si>
  <si>
    <t xml:space="preserve">Materials </t>
  </si>
  <si>
    <t xml:space="preserve">Koszt wytworzenia sprzedanych produktów </t>
  </si>
  <si>
    <t>Dystrybucja</t>
  </si>
  <si>
    <t>Przychody ze sprzedaży usług dystrybucyjnych</t>
  </si>
  <si>
    <t>Revenues from distribution services</t>
  </si>
  <si>
    <t>Pozostałe przychody z podstawowej działalności</t>
  </si>
  <si>
    <t>Other revenues from core activities</t>
  </si>
  <si>
    <t>Przychody ze sprzedaży uprawnień CO2</t>
  </si>
  <si>
    <t>Sale of CO2 allowances</t>
  </si>
  <si>
    <t>Przychody ze sprzedaży gazu</t>
  </si>
  <si>
    <t>Sale of natural gas</t>
  </si>
  <si>
    <t>Przychody ze sprzedaży innych paliw</t>
  </si>
  <si>
    <t>Sale of other fuels</t>
  </si>
  <si>
    <t xml:space="preserve">Skonsolidowane przepływy pieniężne </t>
  </si>
  <si>
    <t>Consolidated Cash Flows</t>
  </si>
  <si>
    <t>mln PLN</t>
  </si>
  <si>
    <t>Operacyjne</t>
  </si>
  <si>
    <t>Operating CF</t>
  </si>
  <si>
    <t>Inwestycyjne</t>
  </si>
  <si>
    <t>Investing CF</t>
  </si>
  <si>
    <t>Finansowe</t>
  </si>
  <si>
    <t>Financial CF</t>
  </si>
  <si>
    <t>Zmiana środków pieniężnych i ich ekwiwalentów</t>
  </si>
  <si>
    <t>Change of cash and equivalents</t>
  </si>
  <si>
    <t xml:space="preserve"> Dane z bilansu skonsolidowanego</t>
  </si>
  <si>
    <t>Consolidated Balance Sheet</t>
  </si>
  <si>
    <t>B.Z. II kw. 2019</t>
  </si>
  <si>
    <t>B.O. II kw. 2019</t>
  </si>
  <si>
    <t xml:space="preserve">∆ II kw. </t>
  </si>
  <si>
    <t>B.Z. I pół. 2019</t>
  </si>
  <si>
    <t>B.O. I pół. 2019</t>
  </si>
  <si>
    <t xml:space="preserve">∆ I pół. </t>
  </si>
  <si>
    <t>Q2 2019  EOP</t>
  </si>
  <si>
    <t>Q2 2019  BOP</t>
  </si>
  <si>
    <t>∆ Q1 2019</t>
  </si>
  <si>
    <t>H1 2019  EOP</t>
  </si>
  <si>
    <t>H1 2019  BOP</t>
  </si>
  <si>
    <t>∆ H1 2019</t>
  </si>
  <si>
    <t>Środki pieniężne i ekwiwalenty</t>
  </si>
  <si>
    <t>Cash and equivalents</t>
  </si>
  <si>
    <t xml:space="preserve">Lokaty i depozyty krótkoterminowe </t>
  </si>
  <si>
    <t xml:space="preserve">Short term deposits </t>
  </si>
  <si>
    <t>Środki o ograniczonej możliwości dysponowania (korekta)</t>
  </si>
  <si>
    <t>Restricted cash (adjustment)</t>
  </si>
  <si>
    <t>Środki pieniężne w dyspozycji Grupy PGE</t>
  </si>
  <si>
    <t>Disposable cash of PGE Group</t>
  </si>
  <si>
    <t>Krótkoterminowe zadłużenie finansowe</t>
  </si>
  <si>
    <t>Short term financial debt</t>
  </si>
  <si>
    <t>Długoterminowe zadłużenie finansowe</t>
  </si>
  <si>
    <t>Long term financial debt</t>
  </si>
  <si>
    <t>Łącznie zadłużenie finansowe (brutto)</t>
  </si>
  <si>
    <t>Total financial debt (gross)</t>
  </si>
  <si>
    <t xml:space="preserve">Obrót </t>
  </si>
  <si>
    <t>Supply</t>
  </si>
  <si>
    <t>w tym rekompensaty KDT</t>
  </si>
  <si>
    <t>EBITDA powtarzalna</t>
  </si>
  <si>
    <t>EBIT powtarzalny</t>
  </si>
  <si>
    <t>Recurring EBIT</t>
  </si>
  <si>
    <t>Recurring EBITDA</t>
  </si>
  <si>
    <t>including LTC compensations</t>
  </si>
  <si>
    <t>Majątek obrotowy netto („core NWC”)</t>
  </si>
  <si>
    <t>Net Working Capital („core NWC”)</t>
  </si>
  <si>
    <t xml:space="preserve">  Odpisy RAT i WN (brutto)</t>
  </si>
  <si>
    <t xml:space="preserve">  Odpisy RAT i WN (netto)</t>
  </si>
  <si>
    <t>Impairments of TFA and IA (after-tax)</t>
  </si>
  <si>
    <t xml:space="preserve">   Impairments of TFA and IA (pre-tax)</t>
  </si>
  <si>
    <t>District Heating</t>
  </si>
  <si>
    <t>Renewables</t>
  </si>
  <si>
    <t>Przychody z RUS i leasingu</t>
  </si>
  <si>
    <t>Auxiliary services and leasing</t>
  </si>
  <si>
    <t>Zysk (strata) netto dla akcj. – bez odpisów</t>
  </si>
  <si>
    <t>Net profit (to equity) – ex. Impairments</t>
  </si>
  <si>
    <t>Zadłużenie netto</t>
  </si>
  <si>
    <t>Net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</si>
</sst>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0" tint="-4.9989318521683403E-2"/>
      <name val="Calibri"/>
      <family val="2"/>
      <charset val="238"/>
      <scheme val="minor"/>
    </font>
    <font>
      <sz val="12"/>
      <color theme="0" tint="-4.9989318521683403E-2"/>
      <name val="Calibri"/>
      <family val="2"/>
      <charset val="238"/>
    </font>
    <font>
      <sz val="14"/>
      <color theme="0" tint="-4.9989318521683403E-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rgb="FF092D7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0" tint="-4.9989318521683403E-2"/>
      <name val="Calibri"/>
      <family val="2"/>
      <charset val="238"/>
      <scheme val="minor"/>
    </font>
    <font>
      <b/>
      <sz val="12"/>
      <color theme="0" tint="-4.9989318521683403E-2"/>
      <name val="Calibri"/>
      <family val="2"/>
      <charset val="238"/>
    </font>
    <font>
      <b/>
      <sz val="16"/>
      <color rgb="FFEF7F00"/>
      <name val="Calibri"/>
      <family val="2"/>
      <charset val="238"/>
    </font>
    <font>
      <b/>
      <sz val="16"/>
      <color theme="0" tint="-4.9989318521683403E-2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sz val="12"/>
      <color rgb="FF092D74"/>
      <name val="Calibri"/>
      <family val="2"/>
      <charset val="238"/>
    </font>
    <font>
      <sz val="12"/>
      <color rgb="FF00B050"/>
      <name val="Calibri"/>
      <family val="2"/>
      <charset val="238"/>
    </font>
    <font>
      <sz val="12"/>
      <color rgb="FFE60007"/>
      <name val="Calibri"/>
      <family val="2"/>
      <charset val="238"/>
    </font>
    <font>
      <sz val="18"/>
      <name val="Arial"/>
      <family val="2"/>
      <charset val="238"/>
    </font>
    <font>
      <b/>
      <sz val="16"/>
      <color rgb="FFEF7F00"/>
      <name val="Calibri"/>
      <family val="2"/>
      <charset val="238"/>
      <scheme val="minor"/>
    </font>
    <font>
      <sz val="16"/>
      <color theme="0" tint="-4.9989318521683403E-2"/>
      <name val="Calibri"/>
      <family val="2"/>
      <charset val="238"/>
      <scheme val="minor"/>
    </font>
    <font>
      <sz val="18"/>
      <color rgb="FF000000"/>
      <name val="Arial"/>
      <family val="2"/>
      <charset val="238"/>
    </font>
    <font>
      <b/>
      <sz val="12"/>
      <color rgb="FF092D74"/>
      <name val="Calibri"/>
      <family val="2"/>
      <charset val="238"/>
    </font>
    <font>
      <sz val="11"/>
      <color rgb="FF092D74"/>
      <name val="Calibri"/>
      <family val="2"/>
      <charset val="238"/>
    </font>
    <font>
      <b/>
      <sz val="18"/>
      <color rgb="FFEF7F00"/>
      <name val="Calibri"/>
      <family val="2"/>
      <charset val="238"/>
    </font>
    <font>
      <b/>
      <sz val="12"/>
      <color rgb="FF1F497D"/>
      <name val="Calibri"/>
      <family val="2"/>
      <charset val="238"/>
    </font>
    <font>
      <b/>
      <sz val="18"/>
      <color theme="0" tint="-4.9989318521683403E-2"/>
      <name val="Calibri"/>
      <family val="2"/>
      <charset val="238"/>
    </font>
    <font>
      <b/>
      <sz val="16"/>
      <color rgb="FF1F497D"/>
      <name val="Calibri"/>
      <family val="2"/>
      <charset val="238"/>
    </font>
    <font>
      <b/>
      <sz val="12"/>
      <color rgb="FFE60007"/>
      <name val="Calibri"/>
      <family val="2"/>
      <charset val="238"/>
    </font>
    <font>
      <sz val="18"/>
      <color theme="0" tint="-4.9989318521683403E-2"/>
      <name val="Arial"/>
      <family val="2"/>
      <charset val="238"/>
    </font>
    <font>
      <sz val="11"/>
      <color rgb="FF002060"/>
      <name val="Calibri"/>
      <family val="2"/>
      <charset val="238"/>
    </font>
    <font>
      <sz val="11"/>
      <color theme="0" tint="-4.9989318521683403E-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6"/>
      <color theme="3"/>
      <name val="Calibri"/>
      <family val="2"/>
      <charset val="238"/>
    </font>
    <font>
      <b/>
      <sz val="12"/>
      <color rgb="FF00B050"/>
      <name val="Calibri"/>
      <family val="2"/>
      <charset val="238"/>
    </font>
    <font>
      <sz val="12"/>
      <color rgb="FFEF7F00"/>
      <name val="Calibri"/>
      <family val="2"/>
      <charset val="238"/>
    </font>
    <font>
      <b/>
      <sz val="12"/>
      <color rgb="FFEF7F00"/>
      <name val="Calibri"/>
      <family val="2"/>
      <charset val="238"/>
    </font>
    <font>
      <sz val="12"/>
      <name val="Arial"/>
      <family val="2"/>
      <charset val="238"/>
    </font>
    <font>
      <b/>
      <sz val="12"/>
      <color theme="0" tint="-4.9989318521683403E-2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92D7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092D74"/>
      </top>
      <bottom/>
      <diagonal/>
    </border>
    <border>
      <left/>
      <right/>
      <top/>
      <bottom style="medium">
        <color rgb="FF092D74"/>
      </bottom>
      <diagonal/>
    </border>
    <border>
      <left/>
      <right/>
      <top style="medium">
        <color rgb="FF092D7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092D74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092D74"/>
      </bottom>
      <diagonal/>
    </border>
    <border>
      <left style="medium">
        <color rgb="FFFFFFFF"/>
      </left>
      <right/>
      <top style="medium">
        <color rgb="FF092D74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rgb="FF092D74"/>
      </top>
      <bottom style="medium">
        <color rgb="FF092D74"/>
      </bottom>
      <diagonal/>
    </border>
    <border>
      <left style="medium">
        <color rgb="FFFFFFFF"/>
      </left>
      <right style="medium">
        <color rgb="FFFFFFFF"/>
      </right>
      <top style="medium">
        <color rgb="FF092D74"/>
      </top>
      <bottom style="medium">
        <color rgb="FF092D74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vertical="center" wrapText="1" readingOrder="1"/>
    </xf>
    <xf numFmtId="0" fontId="6" fillId="0" borderId="0" xfId="0" applyFont="1" applyFill="1" applyBorder="1"/>
    <xf numFmtId="0" fontId="7" fillId="2" borderId="0" xfId="0" applyFont="1" applyFill="1"/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 wrapText="1" indent="1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 readingOrder="1"/>
    </xf>
    <xf numFmtId="9" fontId="18" fillId="0" borderId="0" xfId="0" applyNumberFormat="1" applyFont="1" applyAlignment="1">
      <alignment horizontal="center" vertical="center" wrapText="1" readingOrder="1"/>
    </xf>
    <xf numFmtId="9" fontId="19" fillId="0" borderId="0" xfId="0" applyNumberFormat="1" applyFont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3" fontId="17" fillId="0" borderId="0" xfId="0" applyNumberFormat="1" applyFont="1" applyAlignment="1">
      <alignment horizontal="center" wrapText="1" readingOrder="1"/>
    </xf>
    <xf numFmtId="0" fontId="17" fillId="0" borderId="0" xfId="0" applyFont="1" applyAlignment="1">
      <alignment horizontal="center" wrapText="1" readingOrder="1"/>
    </xf>
    <xf numFmtId="9" fontId="17" fillId="0" borderId="0" xfId="0" applyNumberFormat="1" applyFont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horizontal="left" vertical="center" wrapText="1" inden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inden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 indent="1" readingOrder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0" xfId="0" applyFont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indent="1" readingOrder="1"/>
    </xf>
    <xf numFmtId="0" fontId="17" fillId="0" borderId="6" xfId="0" applyFont="1" applyFill="1" applyBorder="1" applyAlignment="1">
      <alignment horizontal="left" vertical="center" wrapText="1" indent="1"/>
    </xf>
    <xf numFmtId="3" fontId="17" fillId="0" borderId="7" xfId="0" applyNumberFormat="1" applyFont="1" applyBorder="1" applyAlignment="1">
      <alignment horizontal="center" vertical="center" wrapText="1" readingOrder="1"/>
    </xf>
    <xf numFmtId="0" fontId="17" fillId="0" borderId="7" xfId="0" applyFont="1" applyBorder="1" applyAlignment="1">
      <alignment horizontal="center" vertical="center" wrapText="1" readingOrder="1"/>
    </xf>
    <xf numFmtId="0" fontId="23" fillId="0" borderId="7" xfId="0" applyFont="1" applyBorder="1" applyAlignment="1">
      <alignment horizontal="left" vertical="center" wrapText="1" readingOrder="1"/>
    </xf>
    <xf numFmtId="0" fontId="24" fillId="0" borderId="0" xfId="0" applyFont="1" applyBorder="1" applyAlignment="1">
      <alignment horizontal="left" vertical="center" wrapText="1" indent="1"/>
    </xf>
    <xf numFmtId="3" fontId="17" fillId="0" borderId="8" xfId="0" applyNumberFormat="1" applyFont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left" vertical="center" wrapText="1" indent="1"/>
    </xf>
    <xf numFmtId="0" fontId="25" fillId="0" borderId="9" xfId="0" applyFont="1" applyBorder="1" applyAlignment="1">
      <alignment horizontal="center" wrapText="1" readingOrder="1"/>
    </xf>
    <xf numFmtId="0" fontId="20" fillId="0" borderId="9" xfId="0" applyFont="1" applyBorder="1" applyAlignment="1">
      <alignment vertical="center" wrapText="1"/>
    </xf>
    <xf numFmtId="3" fontId="25" fillId="0" borderId="10" xfId="0" applyNumberFormat="1" applyFont="1" applyBorder="1" applyAlignment="1">
      <alignment horizontal="center" wrapText="1" readingOrder="1"/>
    </xf>
    <xf numFmtId="0" fontId="25" fillId="0" borderId="10" xfId="0" applyFont="1" applyBorder="1" applyAlignment="1">
      <alignment horizontal="center" wrapText="1" readingOrder="1"/>
    </xf>
    <xf numFmtId="0" fontId="20" fillId="0" borderId="1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center" wrapText="1" readingOrder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readingOrder="1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24" fillId="0" borderId="6" xfId="0" applyFont="1" applyBorder="1" applyAlignment="1">
      <alignment horizontal="left" vertical="center" wrapText="1" indent="1"/>
    </xf>
    <xf numFmtId="0" fontId="24" fillId="0" borderId="9" xfId="0" applyFont="1" applyBorder="1" applyAlignment="1">
      <alignment horizontal="center" vertical="center" wrapText="1" readingOrder="1"/>
    </xf>
    <xf numFmtId="9" fontId="30" fillId="0" borderId="9" xfId="0" applyNumberFormat="1" applyFont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wrapText="1"/>
    </xf>
    <xf numFmtId="0" fontId="17" fillId="0" borderId="10" xfId="0" applyFont="1" applyBorder="1" applyAlignment="1">
      <alignment horizontal="center" vertical="center" wrapText="1" readingOrder="1"/>
    </xf>
    <xf numFmtId="9" fontId="18" fillId="0" borderId="10" xfId="0" applyNumberFormat="1" applyFont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center" wrapText="1"/>
    </xf>
    <xf numFmtId="0" fontId="10" fillId="0" borderId="0" xfId="0" applyFont="1" applyFill="1" applyBorder="1" applyAlignment="1"/>
    <xf numFmtId="0" fontId="14" fillId="4" borderId="11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 indent="1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 readingOrder="1"/>
    </xf>
    <xf numFmtId="0" fontId="17" fillId="0" borderId="13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vertical="center" indent="1"/>
    </xf>
    <xf numFmtId="3" fontId="15" fillId="0" borderId="0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wrapText="1" readingOrder="1"/>
    </xf>
    <xf numFmtId="0" fontId="17" fillId="0" borderId="16" xfId="0" applyFont="1" applyBorder="1" applyAlignment="1">
      <alignment horizontal="left" vertical="center" wrapText="1" indent="1"/>
    </xf>
    <xf numFmtId="0" fontId="17" fillId="0" borderId="9" xfId="0" applyFont="1" applyBorder="1" applyAlignment="1">
      <alignment horizontal="center" vertical="center" wrapText="1" readingOrder="1"/>
    </xf>
    <xf numFmtId="9" fontId="17" fillId="0" borderId="9" xfId="0" applyNumberFormat="1" applyFont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left" vertical="center" wrapText="1" indent="1"/>
    </xf>
    <xf numFmtId="3" fontId="24" fillId="0" borderId="10" xfId="0" applyNumberFormat="1" applyFont="1" applyBorder="1" applyAlignment="1">
      <alignment horizontal="center" vertical="center" wrapText="1" readingOrder="1"/>
    </xf>
    <xf numFmtId="9" fontId="30" fillId="0" borderId="10" xfId="0" applyNumberFormat="1" applyFont="1" applyBorder="1" applyAlignment="1">
      <alignment horizontal="center" vertical="center" wrapText="1" readingOrder="1"/>
    </xf>
    <xf numFmtId="9" fontId="19" fillId="0" borderId="9" xfId="0" applyNumberFormat="1" applyFont="1" applyBorder="1" applyAlignment="1">
      <alignment horizontal="center" vertical="center" wrapText="1" readingOrder="1"/>
    </xf>
    <xf numFmtId="0" fontId="17" fillId="0" borderId="17" xfId="0" applyFont="1" applyBorder="1" applyAlignment="1">
      <alignment horizontal="left" vertical="center" wrapText="1" indent="1"/>
    </xf>
    <xf numFmtId="3" fontId="17" fillId="0" borderId="10" xfId="0" applyNumberFormat="1" applyFont="1" applyBorder="1" applyAlignment="1">
      <alignment horizontal="center" vertical="center" wrapText="1" readingOrder="1"/>
    </xf>
    <xf numFmtId="9" fontId="19" fillId="0" borderId="10" xfId="0" applyNumberFormat="1" applyFont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left" vertical="center" wrapText="1" indent="1" readingOrder="1"/>
    </xf>
    <xf numFmtId="0" fontId="12" fillId="0" borderId="0" xfId="0" applyFont="1" applyFill="1" applyBorder="1" applyAlignment="1">
      <alignment horizontal="left" vertical="center" wrapText="1" readingOrder="1"/>
    </xf>
    <xf numFmtId="0" fontId="20" fillId="0" borderId="0" xfId="0" applyFont="1" applyFill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wrapText="1" readingOrder="1"/>
    </xf>
    <xf numFmtId="0" fontId="14" fillId="4" borderId="4" xfId="0" applyFont="1" applyFill="1" applyBorder="1" applyAlignment="1">
      <alignment horizontal="left" vertical="center" wrapText="1" indent="1" readingOrder="1"/>
    </xf>
    <xf numFmtId="0" fontId="11" fillId="0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wrapText="1" readingOrder="1"/>
    </xf>
    <xf numFmtId="0" fontId="17" fillId="0" borderId="0" xfId="0" applyFont="1" applyBorder="1" applyAlignment="1">
      <alignment horizontal="left" vertical="center" wrapText="1" inden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17" fillId="0" borderId="16" xfId="0" applyFont="1" applyBorder="1" applyAlignment="1">
      <alignment horizontal="left" vertical="center" wrapText="1" indent="1" readingOrder="1"/>
    </xf>
    <xf numFmtId="0" fontId="24" fillId="0" borderId="17" xfId="0" applyFont="1" applyBorder="1" applyAlignment="1">
      <alignment horizontal="left" vertical="center" wrapText="1" indent="1" readingOrder="1"/>
    </xf>
    <xf numFmtId="0" fontId="24" fillId="0" borderId="10" xfId="0" applyFont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left" vertical="center" wrapText="1" indent="1" readingOrder="1"/>
    </xf>
    <xf numFmtId="0" fontId="17" fillId="0" borderId="17" xfId="0" applyFont="1" applyBorder="1" applyAlignment="1">
      <alignment horizontal="left" vertical="center" wrapText="1" indent="1" readingOrder="1"/>
    </xf>
    <xf numFmtId="0" fontId="12" fillId="0" borderId="18" xfId="0" applyFont="1" applyBorder="1" applyAlignment="1">
      <alignment horizontal="left" vertical="center" wrapText="1" indent="1"/>
    </xf>
    <xf numFmtId="0" fontId="20" fillId="0" borderId="18" xfId="0" applyFont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center" wrapText="1" indent="1"/>
    </xf>
    <xf numFmtId="0" fontId="17" fillId="0" borderId="9" xfId="0" applyFont="1" applyBorder="1" applyAlignment="1">
      <alignment horizontal="left" vertical="center" wrapText="1" indent="1"/>
    </xf>
    <xf numFmtId="0" fontId="24" fillId="0" borderId="10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9" fontId="18" fillId="0" borderId="9" xfId="0" applyNumberFormat="1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 indent="1"/>
    </xf>
    <xf numFmtId="0" fontId="20" fillId="0" borderId="1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3" fontId="24" fillId="0" borderId="0" xfId="0" applyNumberFormat="1" applyFont="1" applyAlignment="1">
      <alignment horizontal="center" vertical="center" wrapText="1" readingOrder="1"/>
    </xf>
    <xf numFmtId="9" fontId="36" fillId="0" borderId="0" xfId="0" applyNumberFormat="1" applyFont="1" applyAlignment="1">
      <alignment horizontal="center" vertical="center" wrapText="1" readingOrder="1"/>
    </xf>
    <xf numFmtId="9" fontId="36" fillId="0" borderId="10" xfId="0" applyNumberFormat="1" applyFont="1" applyBorder="1" applyAlignment="1">
      <alignment horizontal="center" vertical="center" wrapText="1" readingOrder="1"/>
    </xf>
    <xf numFmtId="9" fontId="19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right" vertical="center" wrapText="1" indent="1"/>
    </xf>
    <xf numFmtId="0" fontId="17" fillId="0" borderId="15" xfId="0" applyFont="1" applyBorder="1" applyAlignment="1">
      <alignment horizontal="left" vertical="center" wrapText="1" indent="1"/>
    </xf>
    <xf numFmtId="3" fontId="17" fillId="0" borderId="15" xfId="0" applyNumberFormat="1" applyFont="1" applyBorder="1" applyAlignment="1">
      <alignment horizontal="center" vertical="center" wrapText="1" readingOrder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wrapText="1" indent="1"/>
    </xf>
    <xf numFmtId="0" fontId="14" fillId="4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24" fillId="0" borderId="20" xfId="0" applyFont="1" applyBorder="1" applyAlignment="1">
      <alignment horizontal="left" vertical="center" wrapText="1" indent="1"/>
    </xf>
    <xf numFmtId="3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0" fontId="17" fillId="0" borderId="14" xfId="0" applyFont="1" applyBorder="1" applyAlignment="1">
      <alignment horizontal="left" vertical="center" wrapText="1" indent="1"/>
    </xf>
    <xf numFmtId="3" fontId="17" fillId="0" borderId="14" xfId="0" applyNumberFormat="1" applyFont="1" applyBorder="1" applyAlignment="1">
      <alignment horizontal="center" vertical="center" wrapText="1" readingOrder="1"/>
    </xf>
    <xf numFmtId="0" fontId="24" fillId="0" borderId="21" xfId="0" applyFont="1" applyBorder="1" applyAlignment="1">
      <alignment horizontal="left" vertical="center" wrapText="1" indent="1"/>
    </xf>
    <xf numFmtId="3" fontId="24" fillId="0" borderId="21" xfId="0" applyNumberFormat="1" applyFont="1" applyBorder="1" applyAlignment="1">
      <alignment horizontal="center" vertical="center" wrapText="1" readingOrder="1"/>
    </xf>
    <xf numFmtId="0" fontId="24" fillId="0" borderId="21" xfId="0" applyFont="1" applyBorder="1" applyAlignment="1">
      <alignment horizontal="center" vertical="center" wrapText="1" readingOrder="1"/>
    </xf>
    <xf numFmtId="0" fontId="24" fillId="0" borderId="15" xfId="0" applyFont="1" applyBorder="1" applyAlignment="1">
      <alignment horizontal="left" vertical="center" wrapText="1" indent="1"/>
    </xf>
    <xf numFmtId="3" fontId="24" fillId="0" borderId="15" xfId="0" applyNumberFormat="1" applyFont="1" applyBorder="1" applyAlignment="1">
      <alignment horizontal="center" vertical="center" wrapText="1" readingOrder="1"/>
    </xf>
    <xf numFmtId="0" fontId="24" fillId="0" borderId="15" xfId="0" applyFont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1" fillId="0" borderId="0" xfId="0" applyFont="1"/>
    <xf numFmtId="0" fontId="15" fillId="0" borderId="0" xfId="0" applyFont="1" applyAlignment="1">
      <alignment horizontal="left" vertical="center" inden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15" fillId="0" borderId="0" xfId="0" applyNumberFormat="1" applyFont="1" applyAlignment="1">
      <alignment horizontal="center" vertical="center"/>
    </xf>
    <xf numFmtId="9" fontId="19" fillId="0" borderId="0" xfId="0" applyNumberFormat="1" applyFont="1" applyBorder="1" applyAlignment="1">
      <alignment horizontal="center" vertical="center" wrapText="1" readingOrder="1"/>
    </xf>
    <xf numFmtId="9" fontId="18" fillId="0" borderId="0" xfId="0" applyNumberFormat="1" applyFont="1" applyBorder="1" applyAlignment="1">
      <alignment horizontal="center" vertical="center" wrapText="1" readingOrder="1"/>
    </xf>
    <xf numFmtId="0" fontId="37" fillId="0" borderId="0" xfId="0" applyFont="1" applyBorder="1" applyAlignment="1">
      <alignment horizontal="center" vertical="center" wrapText="1" readingOrder="1"/>
    </xf>
    <xf numFmtId="3" fontId="17" fillId="0" borderId="6" xfId="0" applyNumberFormat="1" applyFont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left" vertical="center" wrapText="1" indent="1" readingOrder="1"/>
    </xf>
    <xf numFmtId="0" fontId="17" fillId="0" borderId="6" xfId="0" applyFont="1" applyBorder="1" applyAlignment="1">
      <alignment horizontal="center" vertical="center" wrapText="1" readingOrder="1"/>
    </xf>
    <xf numFmtId="3" fontId="32" fillId="0" borderId="8" xfId="0" applyNumberFormat="1" applyFont="1" applyBorder="1" applyAlignment="1">
      <alignment horizontal="center" vertical="center" wrapText="1" readingOrder="1"/>
    </xf>
    <xf numFmtId="9" fontId="18" fillId="0" borderId="8" xfId="0" applyNumberFormat="1" applyFont="1" applyBorder="1" applyAlignment="1">
      <alignment horizontal="center" vertical="center" wrapText="1" readingOrder="1"/>
    </xf>
    <xf numFmtId="3" fontId="32" fillId="0" borderId="0" xfId="0" applyNumberFormat="1" applyFont="1" applyBorder="1" applyAlignment="1">
      <alignment horizontal="center" vertical="center" wrapText="1" readingOrder="1"/>
    </xf>
    <xf numFmtId="2" fontId="17" fillId="0" borderId="0" xfId="0" applyNumberFormat="1" applyFont="1" applyBorder="1" applyAlignment="1">
      <alignment horizontal="center" vertical="center" wrapText="1" readingOrder="1"/>
    </xf>
    <xf numFmtId="0" fontId="32" fillId="0" borderId="7" xfId="0" applyFont="1" applyBorder="1" applyAlignment="1">
      <alignment horizontal="center" vertical="center" wrapText="1" readingOrder="1"/>
    </xf>
    <xf numFmtId="9" fontId="18" fillId="0" borderId="7" xfId="0" applyNumberFormat="1" applyFont="1" applyBorder="1" applyAlignment="1">
      <alignment horizontal="center" wrapText="1" readingOrder="1"/>
    </xf>
    <xf numFmtId="0" fontId="34" fillId="0" borderId="7" xfId="0" applyFont="1" applyBorder="1" applyAlignment="1">
      <alignment horizontal="center" vertical="center" wrapText="1" readingOrder="1"/>
    </xf>
    <xf numFmtId="0" fontId="32" fillId="0" borderId="0" xfId="0" applyFont="1" applyBorder="1" applyAlignment="1">
      <alignment horizontal="center" vertical="center" wrapText="1" readingOrder="1"/>
    </xf>
    <xf numFmtId="9" fontId="18" fillId="0" borderId="0" xfId="0" applyNumberFormat="1" applyFont="1" applyBorder="1" applyAlignment="1">
      <alignment horizontal="center" wrapText="1" readingOrder="1"/>
    </xf>
    <xf numFmtId="9" fontId="34" fillId="0" borderId="0" xfId="0" applyNumberFormat="1" applyFont="1" applyBorder="1" applyAlignment="1">
      <alignment horizontal="center" wrapText="1" readingOrder="1"/>
    </xf>
    <xf numFmtId="0" fontId="34" fillId="0" borderId="0" xfId="0" applyFont="1" applyBorder="1" applyAlignment="1">
      <alignment horizontal="center" vertical="center" wrapText="1" readingOrder="1"/>
    </xf>
    <xf numFmtId="0" fontId="24" fillId="0" borderId="22" xfId="0" applyFont="1" applyBorder="1" applyAlignment="1">
      <alignment horizontal="left" vertical="center" wrapText="1" indent="1"/>
    </xf>
    <xf numFmtId="3" fontId="24" fillId="0" borderId="0" xfId="0" applyNumberFormat="1" applyFont="1" applyBorder="1" applyAlignment="1">
      <alignment horizontal="center" vertical="center" wrapText="1" readingOrder="1"/>
    </xf>
    <xf numFmtId="9" fontId="36" fillId="0" borderId="0" xfId="0" applyNumberFormat="1" applyFont="1" applyBorder="1" applyAlignment="1">
      <alignment horizontal="center" vertical="center" wrapText="1" readingOrder="1"/>
    </xf>
    <xf numFmtId="0" fontId="24" fillId="0" borderId="23" xfId="0" applyFont="1" applyBorder="1" applyAlignment="1">
      <alignment horizontal="left" vertical="center" wrapText="1" indent="1" readingOrder="1"/>
    </xf>
    <xf numFmtId="0" fontId="14" fillId="4" borderId="5" xfId="0" applyFont="1" applyFill="1" applyBorder="1" applyAlignment="1">
      <alignment horizontal="center" vertical="center" wrapText="1" readingOrder="1"/>
    </xf>
    <xf numFmtId="0" fontId="24" fillId="0" borderId="0" xfId="0" applyFont="1" applyBorder="1" applyAlignment="1">
      <alignment horizontal="center" vertical="center" wrapText="1" readingOrder="1"/>
    </xf>
    <xf numFmtId="9" fontId="30" fillId="0" borderId="0" xfId="0" applyNumberFormat="1" applyFont="1" applyBorder="1" applyAlignment="1">
      <alignment horizontal="center" vertical="center" wrapText="1" readingOrder="1"/>
    </xf>
    <xf numFmtId="9" fontId="17" fillId="0" borderId="0" xfId="0" applyNumberFormat="1" applyFont="1" applyBorder="1" applyAlignment="1">
      <alignment horizontal="center" vertical="center" wrapText="1" readingOrder="1"/>
    </xf>
    <xf numFmtId="0" fontId="24" fillId="0" borderId="23" xfId="0" applyFont="1" applyBorder="1" applyAlignment="1">
      <alignment horizontal="left" vertical="center" wrapText="1" indent="1"/>
    </xf>
    <xf numFmtId="9" fontId="18" fillId="0" borderId="7" xfId="0" applyNumberFormat="1" applyFont="1" applyBorder="1" applyAlignment="1">
      <alignment horizontal="center" vertical="center" wrapText="1" readingOrder="1"/>
    </xf>
    <xf numFmtId="0" fontId="17" fillId="0" borderId="0" xfId="0" applyFont="1" applyBorder="1" applyAlignment="1">
      <alignment horizontal="left" wrapText="1" indent="2"/>
    </xf>
    <xf numFmtId="0" fontId="17" fillId="0" borderId="23" xfId="0" applyFont="1" applyBorder="1" applyAlignment="1">
      <alignment horizontal="left" vertical="center" wrapText="1" indent="1"/>
    </xf>
    <xf numFmtId="0" fontId="13" fillId="0" borderId="0" xfId="0" applyFont="1" applyFill="1" applyBorder="1" applyAlignment="1">
      <alignment horizontal="left" vertical="center" wrapText="1"/>
    </xf>
    <xf numFmtId="2" fontId="24" fillId="0" borderId="9" xfId="0" applyNumberFormat="1" applyFont="1" applyBorder="1" applyAlignment="1">
      <alignment horizontal="center" vertical="center" wrapText="1" readingOrder="1"/>
    </xf>
    <xf numFmtId="2" fontId="17" fillId="0" borderId="0" xfId="0" applyNumberFormat="1" applyFont="1" applyAlignment="1">
      <alignment horizontal="center" vertical="center" wrapText="1" readingOrder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88"/>
  <sheetViews>
    <sheetView tabSelected="1" zoomScale="70" zoomScaleNormal="70" workbookViewId="0">
      <pane ySplit="1" topLeftCell="A2" activePane="bottomLeft" state="frozen"/>
      <selection activeCell="J130" sqref="J130:J147"/>
      <selection pane="bottomLeft" activeCell="K42" sqref="K42"/>
    </sheetView>
  </sheetViews>
  <sheetFormatPr defaultRowHeight="15.6" outlineLevelCol="1" x14ac:dyDescent="0.3"/>
  <cols>
    <col min="1" max="1" width="59.77734375" style="173" customWidth="1"/>
    <col min="2" max="2" width="21.77734375" style="31" customWidth="1"/>
    <col min="3" max="4" width="17.77734375" style="31" customWidth="1"/>
    <col min="5" max="7" width="17.77734375" style="174" customWidth="1"/>
    <col min="8" max="8" width="22.109375" style="174" customWidth="1"/>
    <col min="9" max="24" width="10.33203125" style="175" customWidth="1"/>
    <col min="25" max="26" width="10.33203125" style="174" customWidth="1"/>
    <col min="27" max="27" width="56.77734375" style="6" hidden="1" customWidth="1" outlineLevel="1"/>
    <col min="28" max="28" width="45.88671875" style="6" hidden="1" customWidth="1" outlineLevel="1"/>
    <col min="29" max="29" width="20.109375" style="30" hidden="1" customWidth="1" outlineLevel="1"/>
    <col min="30" max="30" width="17.6640625" style="30" hidden="1" customWidth="1" outlineLevel="1"/>
    <col min="31" max="31" width="15.33203125" style="30" hidden="1" customWidth="1" outlineLevel="1"/>
    <col min="32" max="32" width="15.88671875" style="176" hidden="1" customWidth="1" outlineLevel="1"/>
    <col min="33" max="34" width="15.77734375" style="176" hidden="1" customWidth="1" outlineLevel="1"/>
    <col min="35" max="35" width="8.88671875" collapsed="1"/>
  </cols>
  <sheetData>
    <row r="1" spans="1:34" s="10" customFormat="1" ht="21" customHeight="1" x14ac:dyDescent="0.3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4"/>
      <c r="Z1" s="4"/>
      <c r="AA1" s="6" t="s">
        <v>1</v>
      </c>
      <c r="AB1" s="6" t="s">
        <v>2</v>
      </c>
      <c r="AC1" s="7"/>
      <c r="AD1" s="7"/>
      <c r="AE1" s="7"/>
      <c r="AF1" s="8"/>
      <c r="AG1" s="9"/>
      <c r="AH1" s="9"/>
    </row>
    <row r="2" spans="1:34" s="17" customFormat="1" ht="19.95" customHeight="1" x14ac:dyDescent="0.3">
      <c r="A2" s="11" t="str">
        <f t="shared" ref="A2:A20" si="0">IF(B$1="SWITCH TO ENGLISH",AA2,AB2)</f>
        <v>Kluczowe dane finansowe</v>
      </c>
      <c r="B2" s="12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4"/>
      <c r="AA2" s="15" t="s">
        <v>3</v>
      </c>
      <c r="AB2" s="15" t="s">
        <v>4</v>
      </c>
      <c r="AC2" s="16" t="s">
        <v>5</v>
      </c>
      <c r="AD2" s="16" t="s">
        <v>6</v>
      </c>
      <c r="AE2" s="16" t="s">
        <v>7</v>
      </c>
      <c r="AF2" s="16" t="s">
        <v>8</v>
      </c>
      <c r="AG2" s="16" t="s">
        <v>9</v>
      </c>
      <c r="AH2" s="16" t="s">
        <v>7</v>
      </c>
    </row>
    <row r="3" spans="1:34" s="17" customFormat="1" ht="19.95" customHeight="1" thickBot="1" x14ac:dyDescent="0.35">
      <c r="A3" s="18" t="str">
        <f t="shared" si="0"/>
        <v>Dane skonsolidowane</v>
      </c>
      <c r="B3" s="12"/>
      <c r="C3" s="12"/>
      <c r="D3" s="12"/>
      <c r="E3" s="19"/>
      <c r="F3" s="19"/>
      <c r="G3" s="19"/>
      <c r="H3" s="19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9"/>
      <c r="Z3" s="19"/>
      <c r="AA3" s="20" t="s">
        <v>10</v>
      </c>
      <c r="AB3" s="20" t="s">
        <v>11</v>
      </c>
      <c r="AC3" s="16" t="s">
        <v>12</v>
      </c>
      <c r="AD3" s="16" t="s">
        <v>13</v>
      </c>
      <c r="AE3" s="16" t="s">
        <v>14</v>
      </c>
      <c r="AF3" s="16" t="s">
        <v>15</v>
      </c>
      <c r="AG3" s="16" t="s">
        <v>16</v>
      </c>
      <c r="AH3" s="16" t="s">
        <v>14</v>
      </c>
    </row>
    <row r="4" spans="1:34" s="27" customFormat="1" ht="19.95" customHeight="1" thickTop="1" x14ac:dyDescent="0.3">
      <c r="A4" s="21" t="str">
        <f t="shared" si="0"/>
        <v>[MSR, mln PLN]</v>
      </c>
      <c r="B4" s="22" t="str">
        <f>IF($B$1="SWITCH TO ENGLISH",AC2,AC3)</f>
        <v>II kw. 2019</v>
      </c>
      <c r="C4" s="22" t="str">
        <f t="shared" ref="C4:G4" si="1">IF($B$1="SWITCH TO ENGLISH",AD2,AD3)</f>
        <v>II kw. 2018</v>
      </c>
      <c r="D4" s="22" t="str">
        <f t="shared" si="1"/>
        <v>r/r</v>
      </c>
      <c r="E4" s="22" t="str">
        <f t="shared" si="1"/>
        <v>I pół. 2019</v>
      </c>
      <c r="F4" s="22" t="str">
        <f t="shared" si="1"/>
        <v>I pół. 2018</v>
      </c>
      <c r="G4" s="22" t="str">
        <f t="shared" si="1"/>
        <v>r/r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3"/>
      <c r="Z4" s="23"/>
      <c r="AA4" s="25" t="s">
        <v>17</v>
      </c>
      <c r="AB4" s="25" t="s">
        <v>18</v>
      </c>
      <c r="AC4" s="16"/>
      <c r="AD4" s="16"/>
      <c r="AE4" s="16"/>
      <c r="AF4" s="26"/>
      <c r="AG4" s="26"/>
      <c r="AH4" s="26"/>
    </row>
    <row r="5" spans="1:34" s="31" customFormat="1" ht="19.95" customHeight="1" x14ac:dyDescent="0.3">
      <c r="A5" s="28" t="str">
        <f t="shared" si="0"/>
        <v>Przychody ze sprzedaży</v>
      </c>
      <c r="B5" s="147">
        <v>8675</v>
      </c>
      <c r="C5" s="147">
        <v>5734</v>
      </c>
      <c r="D5" s="179">
        <v>0.51</v>
      </c>
      <c r="E5" s="147">
        <v>18236</v>
      </c>
      <c r="F5" s="147">
        <v>12871</v>
      </c>
      <c r="G5" s="179">
        <v>0.42</v>
      </c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3"/>
      <c r="Z5" s="23"/>
      <c r="AA5" s="29" t="s">
        <v>19</v>
      </c>
      <c r="AB5" s="29" t="s">
        <v>20</v>
      </c>
      <c r="AC5" s="16"/>
      <c r="AD5" s="16"/>
      <c r="AE5" s="16"/>
      <c r="AF5" s="26"/>
      <c r="AG5" s="26"/>
      <c r="AH5" s="30"/>
    </row>
    <row r="6" spans="1:34" s="27" customFormat="1" ht="19.95" customHeight="1" x14ac:dyDescent="0.3">
      <c r="A6" s="28" t="str">
        <f t="shared" si="0"/>
        <v>w tym rekompensaty KDT</v>
      </c>
      <c r="B6" s="51">
        <v>-16</v>
      </c>
      <c r="C6" s="51">
        <v>-97</v>
      </c>
      <c r="D6" s="51" t="s">
        <v>21</v>
      </c>
      <c r="E6" s="51">
        <v>-15</v>
      </c>
      <c r="F6" s="51">
        <v>-83</v>
      </c>
      <c r="G6" s="51" t="s">
        <v>21</v>
      </c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3"/>
      <c r="Z6" s="23"/>
      <c r="AA6" s="29" t="s">
        <v>211</v>
      </c>
      <c r="AB6" s="29" t="s">
        <v>216</v>
      </c>
      <c r="AC6" s="30"/>
      <c r="AD6" s="30"/>
      <c r="AE6" s="30"/>
      <c r="AF6" s="26"/>
      <c r="AG6" s="26"/>
      <c r="AH6" s="26"/>
    </row>
    <row r="7" spans="1:34" s="27" customFormat="1" ht="19.95" customHeight="1" x14ac:dyDescent="0.3">
      <c r="A7" s="28" t="str">
        <f t="shared" si="0"/>
        <v>Powtarzalne przychody</v>
      </c>
      <c r="B7" s="32">
        <v>8691</v>
      </c>
      <c r="C7" s="32">
        <v>5831</v>
      </c>
      <c r="D7" s="33">
        <v>0.49</v>
      </c>
      <c r="E7" s="32">
        <v>18251</v>
      </c>
      <c r="F7" s="32">
        <v>12954</v>
      </c>
      <c r="G7" s="33">
        <v>0.41</v>
      </c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3"/>
      <c r="Z7" s="23"/>
      <c r="AA7" s="29" t="s">
        <v>22</v>
      </c>
      <c r="AB7" s="29" t="s">
        <v>23</v>
      </c>
      <c r="AC7" s="30"/>
      <c r="AD7" s="30"/>
      <c r="AE7" s="30"/>
      <c r="AF7" s="26"/>
      <c r="AG7" s="26"/>
      <c r="AH7" s="26"/>
    </row>
    <row r="8" spans="1:34" s="27" customFormat="1" ht="19.95" customHeight="1" x14ac:dyDescent="0.3">
      <c r="A8" s="28" t="str">
        <f t="shared" si="0"/>
        <v xml:space="preserve">EBITDA </v>
      </c>
      <c r="B8" s="32">
        <v>2506</v>
      </c>
      <c r="C8" s="32">
        <v>1489</v>
      </c>
      <c r="D8" s="33">
        <v>0.68</v>
      </c>
      <c r="E8" s="32">
        <v>4395</v>
      </c>
      <c r="F8" s="32">
        <v>3703</v>
      </c>
      <c r="G8" s="33">
        <v>0.19</v>
      </c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3"/>
      <c r="Z8" s="23"/>
      <c r="AA8" s="29" t="s">
        <v>24</v>
      </c>
      <c r="AB8" s="29" t="s">
        <v>25</v>
      </c>
      <c r="AC8" s="30"/>
      <c r="AD8" s="30"/>
      <c r="AE8" s="30"/>
      <c r="AF8" s="26"/>
      <c r="AG8" s="26"/>
      <c r="AH8" s="26"/>
    </row>
    <row r="9" spans="1:34" s="27" customFormat="1" ht="19.95" customHeight="1" x14ac:dyDescent="0.3">
      <c r="A9" s="28" t="str">
        <f t="shared" si="0"/>
        <v>EBITDA powtarzalna</v>
      </c>
      <c r="B9" s="32">
        <v>1411</v>
      </c>
      <c r="C9" s="32">
        <v>1601</v>
      </c>
      <c r="D9" s="34">
        <v>-0.12</v>
      </c>
      <c r="E9" s="32">
        <v>3299</v>
      </c>
      <c r="F9" s="32">
        <v>3803</v>
      </c>
      <c r="G9" s="34">
        <v>-0.13</v>
      </c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  <c r="Z9" s="23"/>
      <c r="AA9" s="29" t="s">
        <v>212</v>
      </c>
      <c r="AB9" s="29" t="s">
        <v>215</v>
      </c>
      <c r="AC9" s="30"/>
      <c r="AD9" s="30"/>
      <c r="AE9" s="30"/>
      <c r="AF9" s="26"/>
      <c r="AG9" s="26"/>
      <c r="AH9" s="26"/>
    </row>
    <row r="10" spans="1:34" s="27" customFormat="1" ht="19.95" customHeight="1" x14ac:dyDescent="0.3">
      <c r="A10" s="28" t="str">
        <f t="shared" si="0"/>
        <v xml:space="preserve">EBIT </v>
      </c>
      <c r="B10" s="32">
        <v>1496</v>
      </c>
      <c r="C10" s="35">
        <v>544</v>
      </c>
      <c r="D10" s="33">
        <v>1.75</v>
      </c>
      <c r="E10" s="32">
        <v>2446</v>
      </c>
      <c r="F10" s="32">
        <v>1859</v>
      </c>
      <c r="G10" s="33">
        <v>0.32</v>
      </c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3"/>
      <c r="Z10" s="23"/>
      <c r="AA10" s="29" t="s">
        <v>26</v>
      </c>
      <c r="AB10" s="29" t="s">
        <v>27</v>
      </c>
      <c r="AC10" s="30"/>
      <c r="AD10" s="30"/>
      <c r="AE10" s="30"/>
      <c r="AF10" s="26"/>
      <c r="AG10" s="26"/>
      <c r="AH10" s="26"/>
    </row>
    <row r="11" spans="1:34" s="27" customFormat="1" ht="19.95" customHeight="1" x14ac:dyDescent="0.3">
      <c r="A11" s="28" t="str">
        <f t="shared" si="0"/>
        <v>EBIT powtarzalny</v>
      </c>
      <c r="B11" s="35">
        <v>473</v>
      </c>
      <c r="C11" s="35">
        <v>742</v>
      </c>
      <c r="D11" s="34">
        <v>-0.36</v>
      </c>
      <c r="E11" s="32">
        <v>1445</v>
      </c>
      <c r="F11" s="32">
        <v>2087</v>
      </c>
      <c r="G11" s="34">
        <v>-0.31</v>
      </c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3"/>
      <c r="Z11" s="23"/>
      <c r="AA11" s="29" t="s">
        <v>213</v>
      </c>
      <c r="AB11" s="29" t="s">
        <v>214</v>
      </c>
      <c r="AC11" s="30"/>
      <c r="AD11" s="30"/>
      <c r="AE11" s="30"/>
      <c r="AF11" s="26"/>
      <c r="AG11" s="26"/>
      <c r="AH11" s="26"/>
    </row>
    <row r="12" spans="1:34" s="27" customFormat="1" ht="19.95" customHeight="1" x14ac:dyDescent="0.3">
      <c r="A12" s="28" t="str">
        <f t="shared" si="0"/>
        <v xml:space="preserve">Zysk (strata) netto dla akcjonariuszy </v>
      </c>
      <c r="B12" s="32">
        <v>1117</v>
      </c>
      <c r="C12" s="35">
        <v>346</v>
      </c>
      <c r="D12" s="33">
        <v>2.23</v>
      </c>
      <c r="E12" s="32">
        <v>1702</v>
      </c>
      <c r="F12" s="32">
        <v>1281</v>
      </c>
      <c r="G12" s="33">
        <v>0.33</v>
      </c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3"/>
      <c r="Z12" s="23"/>
      <c r="AA12" s="29" t="s">
        <v>28</v>
      </c>
      <c r="AB12" s="29" t="s">
        <v>29</v>
      </c>
      <c r="AC12" s="30"/>
      <c r="AD12" s="30"/>
      <c r="AE12" s="30"/>
      <c r="AF12" s="26"/>
      <c r="AG12" s="26"/>
      <c r="AH12" s="26"/>
    </row>
    <row r="13" spans="1:34" s="27" customFormat="1" ht="19.95" customHeight="1" x14ac:dyDescent="0.3">
      <c r="A13" s="28" t="str">
        <f t="shared" si="0"/>
        <v>Zysk (strata) netto dla akcj. – bez odpisów</v>
      </c>
      <c r="B13" s="36">
        <v>1175</v>
      </c>
      <c r="C13" s="37">
        <v>416</v>
      </c>
      <c r="D13" s="33">
        <v>1.83</v>
      </c>
      <c r="E13" s="36">
        <v>1779</v>
      </c>
      <c r="F13" s="36">
        <v>1385</v>
      </c>
      <c r="G13" s="33">
        <v>0.28000000000000003</v>
      </c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3"/>
      <c r="Z13" s="23"/>
      <c r="AA13" s="29" t="s">
        <v>227</v>
      </c>
      <c r="AB13" s="29" t="s">
        <v>228</v>
      </c>
      <c r="AC13" s="30"/>
      <c r="AD13" s="30"/>
      <c r="AE13" s="30"/>
      <c r="AF13" s="26"/>
      <c r="AG13" s="26"/>
      <c r="AH13" s="26"/>
    </row>
    <row r="14" spans="1:34" s="27" customFormat="1" ht="19.95" customHeight="1" x14ac:dyDescent="0.3">
      <c r="A14" s="28" t="str">
        <f t="shared" si="0"/>
        <v xml:space="preserve">CAPEX (po korektach) </v>
      </c>
      <c r="B14" s="32">
        <v>1535</v>
      </c>
      <c r="C14" s="32">
        <v>1389</v>
      </c>
      <c r="D14" s="33">
        <v>0.11</v>
      </c>
      <c r="E14" s="32">
        <v>2543</v>
      </c>
      <c r="F14" s="32">
        <v>2244</v>
      </c>
      <c r="G14" s="33">
        <v>0.13</v>
      </c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3"/>
      <c r="Z14" s="23"/>
      <c r="AA14" s="29" t="s">
        <v>30</v>
      </c>
      <c r="AB14" s="29" t="s">
        <v>31</v>
      </c>
      <c r="AC14" s="30"/>
      <c r="AD14" s="30"/>
      <c r="AE14" s="30"/>
      <c r="AF14" s="26"/>
      <c r="AG14" s="26"/>
      <c r="AH14" s="26"/>
    </row>
    <row r="15" spans="1:34" s="27" customFormat="1" ht="19.95" customHeight="1" x14ac:dyDescent="0.3">
      <c r="A15" s="28" t="str">
        <f t="shared" si="0"/>
        <v xml:space="preserve">Przepływy pieniężne netto z dział. operacyjnej </v>
      </c>
      <c r="B15" s="32">
        <v>2466</v>
      </c>
      <c r="C15" s="32">
        <v>1002</v>
      </c>
      <c r="D15" s="33">
        <v>1.46</v>
      </c>
      <c r="E15" s="32">
        <v>3193</v>
      </c>
      <c r="F15" s="32">
        <v>2683</v>
      </c>
      <c r="G15" s="33">
        <v>0.19</v>
      </c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3"/>
      <c r="Z15" s="23"/>
      <c r="AA15" s="29" t="s">
        <v>32</v>
      </c>
      <c r="AB15" s="29" t="s">
        <v>33</v>
      </c>
      <c r="AC15" s="30"/>
      <c r="AD15" s="30"/>
      <c r="AE15" s="30"/>
      <c r="AF15" s="26"/>
      <c r="AG15" s="26"/>
      <c r="AH15" s="26"/>
    </row>
    <row r="16" spans="1:34" s="27" customFormat="1" ht="19.95" customHeight="1" x14ac:dyDescent="0.3">
      <c r="A16" s="28" t="str">
        <f t="shared" si="0"/>
        <v xml:space="preserve">Przepływy pieniężne netto z dział. inwestycyjnej </v>
      </c>
      <c r="B16" s="32">
        <v>-1313</v>
      </c>
      <c r="C16" s="32">
        <v>-1087</v>
      </c>
      <c r="D16" s="33">
        <v>0.21</v>
      </c>
      <c r="E16" s="32">
        <v>-3186</v>
      </c>
      <c r="F16" s="32">
        <v>-2905</v>
      </c>
      <c r="G16" s="33">
        <v>0.1</v>
      </c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3"/>
      <c r="Z16" s="23"/>
      <c r="AA16" s="29" t="s">
        <v>34</v>
      </c>
      <c r="AB16" s="29" t="s">
        <v>35</v>
      </c>
      <c r="AC16" s="30"/>
      <c r="AD16" s="30"/>
      <c r="AE16" s="30"/>
      <c r="AF16" s="26"/>
      <c r="AG16" s="26"/>
      <c r="AH16" s="26"/>
    </row>
    <row r="17" spans="1:34" s="27" customFormat="1" ht="19.95" customHeight="1" x14ac:dyDescent="0.3">
      <c r="A17" s="28" t="str">
        <f t="shared" si="0"/>
        <v xml:space="preserve">Marża EBITDA </v>
      </c>
      <c r="B17" s="38">
        <v>0.28999999999999998</v>
      </c>
      <c r="C17" s="38">
        <v>0.26</v>
      </c>
      <c r="D17" s="39" t="s">
        <v>36</v>
      </c>
      <c r="E17" s="38">
        <v>0.24</v>
      </c>
      <c r="F17" s="38">
        <v>0.28999999999999998</v>
      </c>
      <c r="G17" s="40" t="s">
        <v>37</v>
      </c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3"/>
      <c r="Z17" s="23"/>
      <c r="AA17" s="29" t="s">
        <v>38</v>
      </c>
      <c r="AB17" s="29" t="s">
        <v>39</v>
      </c>
      <c r="AC17" s="30"/>
      <c r="AD17" s="30"/>
      <c r="AE17" s="30"/>
      <c r="AF17" s="26"/>
      <c r="AG17" s="26"/>
      <c r="AH17" s="26"/>
    </row>
    <row r="18" spans="1:34" s="27" customFormat="1" ht="19.95" customHeight="1" x14ac:dyDescent="0.3">
      <c r="A18" s="28" t="str">
        <f t="shared" si="0"/>
        <v xml:space="preserve">Powtarzalna marża EBITDA </v>
      </c>
      <c r="B18" s="38">
        <v>0.16</v>
      </c>
      <c r="C18" s="38">
        <v>0.27</v>
      </c>
      <c r="D18" s="40" t="s">
        <v>40</v>
      </c>
      <c r="E18" s="35" t="s">
        <v>41</v>
      </c>
      <c r="F18" s="38">
        <v>0.28999999999999998</v>
      </c>
      <c r="G18" s="40" t="s">
        <v>40</v>
      </c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3"/>
      <c r="Z18" s="23"/>
      <c r="AA18" s="29" t="s">
        <v>42</v>
      </c>
      <c r="AB18" s="29" t="s">
        <v>43</v>
      </c>
      <c r="AC18" s="30"/>
      <c r="AD18" s="30"/>
      <c r="AE18" s="30"/>
      <c r="AF18" s="26"/>
      <c r="AG18" s="26"/>
      <c r="AH18" s="26"/>
    </row>
    <row r="19" spans="1:34" s="27" customFormat="1" ht="19.95" customHeight="1" x14ac:dyDescent="0.3">
      <c r="A19" s="28" t="str">
        <f t="shared" si="0"/>
        <v>Majątek obrotowy netto („core NWC”)</v>
      </c>
      <c r="B19" s="41"/>
      <c r="C19" s="41"/>
      <c r="D19" s="41"/>
      <c r="E19" s="32">
        <v>6188</v>
      </c>
      <c r="F19" s="32">
        <v>3845</v>
      </c>
      <c r="G19" s="41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3"/>
      <c r="Z19" s="23"/>
      <c r="AA19" s="29" t="s">
        <v>217</v>
      </c>
      <c r="AB19" s="29" t="s">
        <v>218</v>
      </c>
      <c r="AC19" s="30"/>
      <c r="AD19" s="30"/>
      <c r="AE19" s="30"/>
      <c r="AF19" s="26"/>
      <c r="AG19" s="26"/>
      <c r="AH19" s="26"/>
    </row>
    <row r="20" spans="1:34" s="27" customFormat="1" ht="19.95" customHeight="1" x14ac:dyDescent="0.3">
      <c r="A20" s="28" t="str">
        <f t="shared" si="0"/>
        <v>Dług netto/12 mies. EBITDA</v>
      </c>
      <c r="B20" s="121"/>
      <c r="C20" s="121"/>
      <c r="D20" s="121"/>
      <c r="E20" s="51" t="s">
        <v>44</v>
      </c>
      <c r="F20" s="51" t="s">
        <v>45</v>
      </c>
      <c r="G20" s="121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3"/>
      <c r="Z20" s="23"/>
      <c r="AA20" s="29" t="s">
        <v>46</v>
      </c>
      <c r="AB20" s="29" t="s">
        <v>47</v>
      </c>
      <c r="AC20" s="30"/>
      <c r="AD20" s="30"/>
      <c r="AE20" s="30"/>
      <c r="AF20" s="26"/>
      <c r="AG20" s="26"/>
      <c r="AH20" s="26"/>
    </row>
    <row r="21" spans="1:34" s="27" customFormat="1" ht="19.95" customHeight="1" x14ac:dyDescent="0.3">
      <c r="A21" s="28"/>
      <c r="B21" s="42"/>
      <c r="C21" s="42"/>
      <c r="D21" s="42"/>
      <c r="E21" s="23"/>
      <c r="F21" s="23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3"/>
      <c r="Z21" s="23"/>
      <c r="AA21" s="43"/>
      <c r="AB21" s="43"/>
      <c r="AC21" s="30"/>
      <c r="AD21" s="30"/>
      <c r="AE21" s="30"/>
      <c r="AF21" s="26"/>
      <c r="AG21" s="26"/>
      <c r="AH21" s="26"/>
    </row>
    <row r="22" spans="1:34" s="17" customFormat="1" ht="21" customHeight="1" x14ac:dyDescent="0.3">
      <c r="A22" s="44" t="str">
        <f t="shared" ref="A22:A32" si="2">IF(B$1="SWITCH TO ENGLISH",AA22,AB22)</f>
        <v>Zdarzenia jednorazowe</v>
      </c>
      <c r="B22" s="12"/>
      <c r="C22" s="12"/>
      <c r="D22" s="12"/>
      <c r="E22" s="14"/>
      <c r="F22" s="14"/>
      <c r="G22" s="14"/>
      <c r="H22" s="2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9"/>
      <c r="Z22" s="19"/>
      <c r="AA22" s="15" t="s">
        <v>48</v>
      </c>
      <c r="AB22" s="15" t="s">
        <v>49</v>
      </c>
      <c r="AC22" s="45"/>
      <c r="AD22" s="45"/>
      <c r="AE22" s="45"/>
      <c r="AF22" s="46"/>
      <c r="AG22" s="46"/>
      <c r="AH22" s="46"/>
    </row>
    <row r="23" spans="1:34" s="27" customFormat="1" ht="19.95" customHeight="1" x14ac:dyDescent="0.3">
      <c r="A23" s="47" t="str">
        <f t="shared" si="2"/>
        <v>[mln PLN]</v>
      </c>
      <c r="B23" s="48" t="str">
        <f>B4</f>
        <v>II kw. 2019</v>
      </c>
      <c r="C23" s="48" t="str">
        <f t="shared" ref="C23:F23" si="3">C4</f>
        <v>II kw. 2018</v>
      </c>
      <c r="D23" s="48"/>
      <c r="E23" s="48" t="str">
        <f t="shared" si="3"/>
        <v>I pół. 2019</v>
      </c>
      <c r="F23" s="48" t="str">
        <f t="shared" si="3"/>
        <v>I pół. 2018</v>
      </c>
      <c r="G23" s="48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3"/>
      <c r="Z23" s="23"/>
      <c r="AA23" s="49" t="s">
        <v>50</v>
      </c>
      <c r="AB23" s="49" t="s">
        <v>51</v>
      </c>
      <c r="AC23" s="30"/>
      <c r="AD23" s="30"/>
      <c r="AE23" s="30"/>
      <c r="AF23" s="26"/>
      <c r="AG23" s="26"/>
      <c r="AH23" s="26"/>
    </row>
    <row r="24" spans="1:34" s="27" customFormat="1" ht="19.95" customHeight="1" x14ac:dyDescent="0.3">
      <c r="A24" s="50" t="str">
        <f t="shared" si="2"/>
        <v>Rekompensaty KDT</v>
      </c>
      <c r="B24" s="51">
        <v>-16</v>
      </c>
      <c r="C24" s="51">
        <v>-97</v>
      </c>
      <c r="D24" s="52"/>
      <c r="E24" s="51">
        <v>-15</v>
      </c>
      <c r="F24" s="51">
        <v>-83</v>
      </c>
      <c r="G24" s="5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3"/>
      <c r="Z24" s="23"/>
      <c r="AA24" s="54" t="s">
        <v>52</v>
      </c>
      <c r="AB24" s="54" t="s">
        <v>53</v>
      </c>
      <c r="AC24" s="30"/>
      <c r="AD24" s="30"/>
      <c r="AE24" s="30"/>
      <c r="AF24" s="26"/>
      <c r="AG24" s="26"/>
      <c r="AH24" s="26"/>
    </row>
    <row r="25" spans="1:34" s="27" customFormat="1" ht="19.95" customHeight="1" x14ac:dyDescent="0.3">
      <c r="A25" s="50" t="str">
        <f t="shared" si="2"/>
        <v>Zmiana rezerwy rekultywacyjnej</v>
      </c>
      <c r="B25" s="51">
        <v>-246</v>
      </c>
      <c r="C25" s="51">
        <v>-15</v>
      </c>
      <c r="D25" s="52"/>
      <c r="E25" s="51">
        <v>-246</v>
      </c>
      <c r="F25" s="51">
        <v>-17</v>
      </c>
      <c r="G25" s="5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3"/>
      <c r="Z25" s="23"/>
      <c r="AA25" s="54" t="s">
        <v>54</v>
      </c>
      <c r="AB25" s="54" t="s">
        <v>55</v>
      </c>
      <c r="AC25" s="30"/>
      <c r="AD25" s="30"/>
      <c r="AE25" s="30"/>
      <c r="AF25" s="26"/>
      <c r="AG25" s="26"/>
      <c r="AH25" s="26"/>
    </row>
    <row r="26" spans="1:34" s="27" customFormat="1" ht="19.95" customHeight="1" x14ac:dyDescent="0.3">
      <c r="A26" s="50" t="str">
        <f t="shared" si="2"/>
        <v>Zmiana rezerwy aktuarialnej</v>
      </c>
      <c r="B26" s="51">
        <v>-36</v>
      </c>
      <c r="C26" s="51">
        <v>0</v>
      </c>
      <c r="D26" s="52"/>
      <c r="E26" s="51">
        <v>-36</v>
      </c>
      <c r="F26" s="51">
        <v>0</v>
      </c>
      <c r="G26" s="5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3"/>
      <c r="Z26" s="23"/>
      <c r="AA26" s="54" t="s">
        <v>56</v>
      </c>
      <c r="AB26" s="54" t="s">
        <v>57</v>
      </c>
      <c r="AC26" s="30"/>
      <c r="AD26" s="30"/>
      <c r="AE26" s="30"/>
      <c r="AF26" s="26"/>
      <c r="AG26" s="26"/>
      <c r="AH26" s="26"/>
    </row>
    <row r="27" spans="1:34" s="27" customFormat="1" ht="19.95" customHeight="1" thickBot="1" x14ac:dyDescent="0.35">
      <c r="A27" s="55" t="str">
        <f t="shared" si="2"/>
        <v>Dodatkowe uprawnienia  do emisji EUA</v>
      </c>
      <c r="B27" s="56">
        <v>1393</v>
      </c>
      <c r="C27" s="57">
        <v>0</v>
      </c>
      <c r="D27" s="57"/>
      <c r="E27" s="56">
        <v>1393</v>
      </c>
      <c r="F27" s="57">
        <v>0</v>
      </c>
      <c r="G27" s="58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3"/>
      <c r="Z27" s="23"/>
      <c r="AA27" s="54" t="s">
        <v>58</v>
      </c>
      <c r="AB27" s="54" t="s">
        <v>59</v>
      </c>
      <c r="AC27" s="30"/>
      <c r="AD27" s="30"/>
      <c r="AE27" s="30"/>
      <c r="AF27" s="26"/>
      <c r="AG27" s="26"/>
      <c r="AH27" s="26"/>
    </row>
    <row r="28" spans="1:34" s="27" customFormat="1" ht="19.95" customHeight="1" x14ac:dyDescent="0.3">
      <c r="A28" s="59" t="str">
        <f t="shared" si="2"/>
        <v>Zdarzenia jednorazowe - poziom EBITDA</v>
      </c>
      <c r="B28" s="60">
        <v>1095</v>
      </c>
      <c r="C28" s="61">
        <v>-112</v>
      </c>
      <c r="D28" s="61"/>
      <c r="E28" s="60">
        <v>1096</v>
      </c>
      <c r="F28" s="61">
        <v>-100</v>
      </c>
      <c r="G28" s="61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3"/>
      <c r="Z28" s="23"/>
      <c r="AA28" s="25" t="s">
        <v>60</v>
      </c>
      <c r="AB28" s="25" t="s">
        <v>61</v>
      </c>
      <c r="AC28" s="30"/>
      <c r="AD28" s="30"/>
      <c r="AE28" s="30"/>
      <c r="AF28" s="26"/>
      <c r="AG28" s="26"/>
      <c r="AH28" s="26"/>
    </row>
    <row r="29" spans="1:34" s="27" customFormat="1" ht="19.95" customHeight="1" thickBot="1" x14ac:dyDescent="0.35">
      <c r="A29" s="62" t="str">
        <f t="shared" si="2"/>
        <v xml:space="preserve">  Odpisy RAT i WN (brutto)</v>
      </c>
      <c r="B29" s="63">
        <v>-72</v>
      </c>
      <c r="C29" s="63">
        <v>-86</v>
      </c>
      <c r="D29" s="64"/>
      <c r="E29" s="63">
        <v>-95</v>
      </c>
      <c r="F29" s="63">
        <v>-128</v>
      </c>
      <c r="G29" s="64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3"/>
      <c r="Z29" s="23"/>
      <c r="AA29" s="29" t="s">
        <v>219</v>
      </c>
      <c r="AB29" s="29" t="s">
        <v>222</v>
      </c>
      <c r="AC29" s="30"/>
      <c r="AD29" s="30"/>
      <c r="AE29" s="30"/>
      <c r="AF29" s="26"/>
      <c r="AG29" s="26"/>
      <c r="AH29" s="26"/>
    </row>
    <row r="30" spans="1:34" s="27" customFormat="1" ht="19.95" customHeight="1" x14ac:dyDescent="0.3">
      <c r="A30" s="59" t="str">
        <f t="shared" si="2"/>
        <v>Zdarzenia jednorazowe - poziom EBIT</v>
      </c>
      <c r="B30" s="65">
        <v>1023</v>
      </c>
      <c r="C30" s="66">
        <v>-198</v>
      </c>
      <c r="D30" s="67"/>
      <c r="E30" s="65">
        <v>1001</v>
      </c>
      <c r="F30" s="66">
        <v>-228</v>
      </c>
      <c r="G30" s="67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3"/>
      <c r="Z30" s="23"/>
      <c r="AA30" s="25" t="s">
        <v>62</v>
      </c>
      <c r="AB30" s="25" t="s">
        <v>63</v>
      </c>
      <c r="AC30" s="30"/>
      <c r="AD30" s="30"/>
      <c r="AE30" s="30"/>
      <c r="AF30" s="26"/>
      <c r="AG30" s="26"/>
      <c r="AH30" s="26"/>
    </row>
    <row r="31" spans="1:34" s="27" customFormat="1" ht="21" customHeight="1" x14ac:dyDescent="0.3">
      <c r="A31" s="44" t="str">
        <f t="shared" si="2"/>
        <v>Do wyliczenia wyniku netto skorygowanego o odpisy:</v>
      </c>
      <c r="B31" s="68"/>
      <c r="C31" s="68"/>
      <c r="D31" s="69"/>
      <c r="E31" s="24"/>
      <c r="F31" s="24"/>
      <c r="G31" s="24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3"/>
      <c r="Z31" s="23"/>
      <c r="AA31" s="70" t="s">
        <v>64</v>
      </c>
      <c r="AB31" s="15" t="s">
        <v>65</v>
      </c>
      <c r="AC31" s="30"/>
      <c r="AD31" s="30"/>
      <c r="AE31" s="30"/>
      <c r="AF31" s="26"/>
      <c r="AG31" s="26"/>
      <c r="AH31" s="26"/>
    </row>
    <row r="32" spans="1:34" s="27" customFormat="1" ht="19.95" customHeight="1" x14ac:dyDescent="0.4">
      <c r="A32" s="28" t="str">
        <f t="shared" si="2"/>
        <v xml:space="preserve">  Odpisy RAT i WN (netto)</v>
      </c>
      <c r="B32" s="71">
        <v>-58</v>
      </c>
      <c r="C32" s="71">
        <v>-70</v>
      </c>
      <c r="D32" s="72"/>
      <c r="E32" s="71">
        <v>-77</v>
      </c>
      <c r="F32" s="71">
        <v>-104</v>
      </c>
      <c r="G32" s="73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3"/>
      <c r="Z32" s="23"/>
      <c r="AA32" s="29" t="s">
        <v>220</v>
      </c>
      <c r="AB32" s="29" t="s">
        <v>221</v>
      </c>
      <c r="AC32" s="30"/>
      <c r="AD32" s="30"/>
      <c r="AE32" s="30"/>
      <c r="AF32" s="26"/>
      <c r="AG32" s="26"/>
      <c r="AH32" s="26"/>
    </row>
    <row r="33" spans="1:34" s="17" customFormat="1" ht="19.95" customHeight="1" x14ac:dyDescent="0.3">
      <c r="A33" s="44"/>
      <c r="B33" s="74"/>
      <c r="C33" s="74"/>
      <c r="D33" s="74"/>
      <c r="E33" s="14"/>
      <c r="F33" s="14"/>
      <c r="G33" s="14"/>
      <c r="H33" s="2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9"/>
      <c r="Z33" s="19"/>
      <c r="AA33" s="46"/>
      <c r="AB33" s="46"/>
      <c r="AC33" s="75"/>
      <c r="AD33" s="75"/>
      <c r="AE33" s="75"/>
      <c r="AF33" s="46"/>
      <c r="AG33" s="46"/>
      <c r="AH33" s="46"/>
    </row>
    <row r="34" spans="1:34" s="17" customFormat="1" ht="21" customHeight="1" thickBot="1" x14ac:dyDescent="0.35">
      <c r="A34" s="76" t="str">
        <f t="shared" ref="A34:A47" si="4">IF(B$1="SWITCH TO ENGLISH",AA34,AB34)</f>
        <v>Produkcja energii netto według źródeł, sprzedaż i dystrybucja</v>
      </c>
      <c r="B34" s="77"/>
      <c r="C34" s="77"/>
      <c r="D34" s="77"/>
      <c r="E34" s="14"/>
      <c r="F34" s="14"/>
      <c r="G34" s="14"/>
      <c r="H34" s="2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9"/>
      <c r="Z34" s="19"/>
      <c r="AA34" s="78" t="s">
        <v>66</v>
      </c>
      <c r="AB34" s="78" t="s">
        <v>67</v>
      </c>
      <c r="AC34" s="45"/>
      <c r="AD34" s="45"/>
      <c r="AE34" s="45"/>
      <c r="AF34" s="46"/>
      <c r="AG34" s="46"/>
      <c r="AH34" s="46"/>
    </row>
    <row r="35" spans="1:34" s="27" customFormat="1" ht="19.95" customHeight="1" thickTop="1" x14ac:dyDescent="0.3">
      <c r="A35" s="47" t="str">
        <f t="shared" si="4"/>
        <v>[TWh]</v>
      </c>
      <c r="B35" s="22" t="str">
        <f t="shared" ref="B35:G35" si="5">B4</f>
        <v>II kw. 2019</v>
      </c>
      <c r="C35" s="22" t="str">
        <f t="shared" si="5"/>
        <v>II kw. 2018</v>
      </c>
      <c r="D35" s="22" t="str">
        <f t="shared" si="5"/>
        <v>r/r</v>
      </c>
      <c r="E35" s="22" t="str">
        <f t="shared" si="5"/>
        <v>I pół. 2019</v>
      </c>
      <c r="F35" s="22" t="str">
        <f t="shared" si="5"/>
        <v>I pół. 2018</v>
      </c>
      <c r="G35" s="22" t="str">
        <f t="shared" si="5"/>
        <v>r/r</v>
      </c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3"/>
      <c r="Z35" s="23"/>
      <c r="AA35" s="25" t="s">
        <v>68</v>
      </c>
      <c r="AB35" s="25" t="s">
        <v>68</v>
      </c>
      <c r="AC35" s="30"/>
      <c r="AD35" s="30"/>
      <c r="AE35" s="30"/>
      <c r="AF35" s="26"/>
      <c r="AG35" s="26"/>
      <c r="AH35" s="26"/>
    </row>
    <row r="36" spans="1:34" s="27" customFormat="1" ht="19.95" customHeight="1" x14ac:dyDescent="0.3">
      <c r="A36" s="28" t="str">
        <f t="shared" si="4"/>
        <v>Elektrownie opalane węglem brunatnym</v>
      </c>
      <c r="B36" s="51">
        <v>8.15</v>
      </c>
      <c r="C36" s="51">
        <v>9.43</v>
      </c>
      <c r="D36" s="178">
        <v>-0.14000000000000001</v>
      </c>
      <c r="E36" s="51">
        <v>17.010000000000002</v>
      </c>
      <c r="F36" s="51">
        <v>19.25</v>
      </c>
      <c r="G36" s="178">
        <v>-0.12</v>
      </c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3"/>
      <c r="Z36" s="23"/>
      <c r="AA36" s="29" t="s">
        <v>69</v>
      </c>
      <c r="AB36" s="79" t="s">
        <v>70</v>
      </c>
      <c r="AC36" s="30"/>
      <c r="AD36" s="30"/>
      <c r="AE36" s="30"/>
      <c r="AF36" s="26"/>
      <c r="AG36" s="26"/>
      <c r="AH36" s="26"/>
    </row>
    <row r="37" spans="1:34" s="27" customFormat="1" ht="19.95" customHeight="1" x14ac:dyDescent="0.3">
      <c r="A37" s="28" t="str">
        <f t="shared" si="4"/>
        <v>Elektrownie opalane węglem kamiennym</v>
      </c>
      <c r="B37" s="51">
        <v>3.54</v>
      </c>
      <c r="C37" s="51">
        <v>3.98</v>
      </c>
      <c r="D37" s="178">
        <v>-0.11</v>
      </c>
      <c r="E37" s="51">
        <v>6.39</v>
      </c>
      <c r="F37" s="51">
        <v>7.93</v>
      </c>
      <c r="G37" s="178">
        <v>-0.19</v>
      </c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3"/>
      <c r="Z37" s="23"/>
      <c r="AA37" s="29" t="s">
        <v>71</v>
      </c>
      <c r="AB37" s="79" t="s">
        <v>72</v>
      </c>
      <c r="AC37" s="30"/>
      <c r="AD37" s="30"/>
      <c r="AE37" s="30"/>
      <c r="AF37" s="26"/>
      <c r="AG37" s="26"/>
      <c r="AH37" s="26"/>
    </row>
    <row r="38" spans="1:34" s="27" customFormat="1" ht="19.95" customHeight="1" x14ac:dyDescent="0.3">
      <c r="A38" s="28" t="str">
        <f t="shared" si="4"/>
        <v>Elektrociepłownie opalane węglem</v>
      </c>
      <c r="B38" s="51">
        <v>0.75</v>
      </c>
      <c r="C38" s="51">
        <v>0.64</v>
      </c>
      <c r="D38" s="179">
        <v>0.17</v>
      </c>
      <c r="E38" s="51">
        <v>2.41</v>
      </c>
      <c r="F38" s="51">
        <v>2.44</v>
      </c>
      <c r="G38" s="178">
        <v>-0.01</v>
      </c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3"/>
      <c r="Z38" s="23"/>
      <c r="AA38" s="29" t="s">
        <v>73</v>
      </c>
      <c r="AB38" s="79" t="s">
        <v>74</v>
      </c>
      <c r="AC38" s="30"/>
      <c r="AD38" s="30"/>
      <c r="AE38" s="30"/>
      <c r="AF38" s="26"/>
      <c r="AG38" s="26"/>
      <c r="AH38" s="26"/>
    </row>
    <row r="39" spans="1:34" s="27" customFormat="1" ht="19.95" customHeight="1" x14ac:dyDescent="0.3">
      <c r="A39" s="28" t="str">
        <f t="shared" si="4"/>
        <v>Elektrociepłownie opalane gazem</v>
      </c>
      <c r="B39" s="51">
        <v>0.83</v>
      </c>
      <c r="C39" s="51">
        <v>0.75</v>
      </c>
      <c r="D39" s="179">
        <v>0.11</v>
      </c>
      <c r="E39" s="51">
        <v>2.2599999999999998</v>
      </c>
      <c r="F39" s="51">
        <v>2.2400000000000002</v>
      </c>
      <c r="G39" s="179">
        <v>0.01</v>
      </c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3"/>
      <c r="Z39" s="23"/>
      <c r="AA39" s="29" t="s">
        <v>75</v>
      </c>
      <c r="AB39" s="79" t="s">
        <v>76</v>
      </c>
      <c r="AC39" s="30"/>
      <c r="AD39" s="30"/>
      <c r="AE39" s="30"/>
      <c r="AF39" s="26"/>
      <c r="AG39" s="26"/>
      <c r="AH39" s="26"/>
    </row>
    <row r="40" spans="1:34" s="27" customFormat="1" ht="19.95" customHeight="1" x14ac:dyDescent="0.3">
      <c r="A40" s="28" t="str">
        <f t="shared" si="4"/>
        <v>Elektrociepłownie opalane biomasą</v>
      </c>
      <c r="B40" s="51">
        <v>0.06</v>
      </c>
      <c r="C40" s="51">
        <v>0.03</v>
      </c>
      <c r="D40" s="179">
        <v>1</v>
      </c>
      <c r="E40" s="51">
        <v>0.13</v>
      </c>
      <c r="F40" s="51">
        <v>0.08</v>
      </c>
      <c r="G40" s="179">
        <v>0.63</v>
      </c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3"/>
      <c r="Z40" s="23"/>
      <c r="AA40" s="29" t="s">
        <v>77</v>
      </c>
      <c r="AB40" s="79" t="s">
        <v>78</v>
      </c>
      <c r="AC40" s="30"/>
      <c r="AD40" s="30"/>
      <c r="AE40" s="30"/>
      <c r="AF40" s="26"/>
      <c r="AG40" s="26"/>
      <c r="AH40" s="26"/>
    </row>
    <row r="41" spans="1:34" s="27" customFormat="1" ht="19.95" customHeight="1" x14ac:dyDescent="0.3">
      <c r="A41" s="28" t="str">
        <f t="shared" si="4"/>
        <v>Elektrociepłownie opalane odpadami komunalnymi</v>
      </c>
      <c r="B41" s="51">
        <v>0.01</v>
      </c>
      <c r="C41" s="187">
        <v>0</v>
      </c>
      <c r="D41" s="51" t="s">
        <v>21</v>
      </c>
      <c r="E41" s="51">
        <v>0.02</v>
      </c>
      <c r="F41" s="187">
        <v>0</v>
      </c>
      <c r="G41" s="51" t="s">
        <v>21</v>
      </c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3"/>
      <c r="Z41" s="23"/>
      <c r="AA41" s="8" t="s">
        <v>79</v>
      </c>
      <c r="AB41" s="8" t="s">
        <v>80</v>
      </c>
      <c r="AC41" s="30"/>
      <c r="AD41" s="30"/>
      <c r="AE41" s="30"/>
      <c r="AF41" s="26"/>
      <c r="AG41" s="26"/>
      <c r="AH41" s="26"/>
    </row>
    <row r="42" spans="1:34" s="27" customFormat="1" ht="19.95" customHeight="1" x14ac:dyDescent="0.3">
      <c r="A42" s="28" t="str">
        <f t="shared" si="4"/>
        <v>El. szczytowo-pompowe</v>
      </c>
      <c r="B42" s="51">
        <v>0.16</v>
      </c>
      <c r="C42" s="51">
        <v>0.09</v>
      </c>
      <c r="D42" s="179">
        <v>0.78</v>
      </c>
      <c r="E42" s="51">
        <v>0.33</v>
      </c>
      <c r="F42" s="187">
        <v>0.2</v>
      </c>
      <c r="G42" s="179">
        <v>0.65</v>
      </c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3"/>
      <c r="Z42" s="23"/>
      <c r="AA42" s="29" t="s">
        <v>81</v>
      </c>
      <c r="AB42" s="79" t="s">
        <v>82</v>
      </c>
      <c r="AC42" s="30"/>
      <c r="AD42" s="30"/>
      <c r="AE42" s="30"/>
      <c r="AF42" s="26"/>
      <c r="AG42" s="26"/>
      <c r="AH42" s="26"/>
    </row>
    <row r="43" spans="1:34" s="27" customFormat="1" ht="19.95" customHeight="1" x14ac:dyDescent="0.3">
      <c r="A43" s="28" t="str">
        <f t="shared" si="4"/>
        <v>Elektrownie wodne</v>
      </c>
      <c r="B43" s="51">
        <v>0.13</v>
      </c>
      <c r="C43" s="187">
        <v>0.1</v>
      </c>
      <c r="D43" s="179">
        <v>0.3</v>
      </c>
      <c r="E43" s="51">
        <v>0.27</v>
      </c>
      <c r="F43" s="51">
        <v>0.25</v>
      </c>
      <c r="G43" s="179">
        <v>0.08</v>
      </c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3"/>
      <c r="Z43" s="23"/>
      <c r="AA43" s="29" t="s">
        <v>83</v>
      </c>
      <c r="AB43" s="79" t="s">
        <v>84</v>
      </c>
      <c r="AC43" s="30"/>
      <c r="AD43" s="30"/>
      <c r="AE43" s="30"/>
      <c r="AF43" s="26"/>
      <c r="AG43" s="26"/>
      <c r="AH43" s="26"/>
    </row>
    <row r="44" spans="1:34" s="27" customFormat="1" ht="19.95" customHeight="1" x14ac:dyDescent="0.3">
      <c r="A44" s="28" t="str">
        <f t="shared" si="4"/>
        <v>Elektrownie wiatrowe</v>
      </c>
      <c r="B44" s="51">
        <v>0.26</v>
      </c>
      <c r="C44" s="51">
        <v>0.24</v>
      </c>
      <c r="D44" s="179">
        <v>0.08</v>
      </c>
      <c r="E44" s="51">
        <v>0.68</v>
      </c>
      <c r="F44" s="51">
        <v>0.53</v>
      </c>
      <c r="G44" s="179">
        <v>0.28000000000000003</v>
      </c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3"/>
      <c r="Z44" s="23"/>
      <c r="AA44" s="29" t="s">
        <v>85</v>
      </c>
      <c r="AB44" s="79" t="s">
        <v>86</v>
      </c>
      <c r="AC44" s="30"/>
      <c r="AD44" s="30"/>
      <c r="AE44" s="30"/>
      <c r="AF44" s="26"/>
      <c r="AG44" s="26"/>
      <c r="AH44" s="26"/>
    </row>
    <row r="45" spans="1:34" s="27" customFormat="1" ht="19.95" customHeight="1" thickBot="1" x14ac:dyDescent="0.35">
      <c r="A45" s="80" t="str">
        <f t="shared" si="4"/>
        <v>SUMA</v>
      </c>
      <c r="B45" s="81">
        <v>13.89</v>
      </c>
      <c r="C45" s="81">
        <v>15.26</v>
      </c>
      <c r="D45" s="82">
        <v>-0.09</v>
      </c>
      <c r="E45" s="208">
        <v>29.5</v>
      </c>
      <c r="F45" s="81">
        <v>32.92</v>
      </c>
      <c r="G45" s="82">
        <v>-0.1</v>
      </c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3"/>
      <c r="Z45" s="23"/>
      <c r="AA45" s="25" t="s">
        <v>87</v>
      </c>
      <c r="AB45" s="83" t="s">
        <v>88</v>
      </c>
      <c r="AC45" s="30"/>
      <c r="AD45" s="30"/>
      <c r="AE45" s="30"/>
      <c r="AF45" s="26"/>
      <c r="AG45" s="26"/>
      <c r="AH45" s="26"/>
    </row>
    <row r="46" spans="1:34" s="27" customFormat="1" ht="19.95" customHeight="1" x14ac:dyDescent="0.3">
      <c r="A46" s="28" t="str">
        <f t="shared" si="4"/>
        <v>Produkcja z OZE</v>
      </c>
      <c r="B46" s="84">
        <v>0.47</v>
      </c>
      <c r="C46" s="84">
        <v>0.41</v>
      </c>
      <c r="D46" s="85">
        <v>0.15</v>
      </c>
      <c r="E46" s="84">
        <v>1.1299999999999999</v>
      </c>
      <c r="F46" s="84">
        <v>0.92</v>
      </c>
      <c r="G46" s="85">
        <v>0.23</v>
      </c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3"/>
      <c r="Z46" s="23"/>
      <c r="AA46" s="29" t="s">
        <v>89</v>
      </c>
      <c r="AB46" s="79" t="s">
        <v>90</v>
      </c>
      <c r="AC46" s="30"/>
      <c r="AD46" s="30"/>
      <c r="AE46" s="30"/>
      <c r="AF46" s="26"/>
      <c r="AG46" s="26"/>
      <c r="AH46" s="26"/>
    </row>
    <row r="47" spans="1:34" s="27" customFormat="1" ht="19.95" customHeight="1" x14ac:dyDescent="0.3">
      <c r="A47" s="28" t="str">
        <f t="shared" si="4"/>
        <v>w tym współspalanie biomasy</v>
      </c>
      <c r="B47" s="35">
        <v>0.01</v>
      </c>
      <c r="C47" s="35">
        <v>0.04</v>
      </c>
      <c r="D47" s="34">
        <v>-0.75</v>
      </c>
      <c r="E47" s="35">
        <v>0.03</v>
      </c>
      <c r="F47" s="35">
        <v>0.06</v>
      </c>
      <c r="G47" s="34">
        <v>-0.5</v>
      </c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3"/>
      <c r="Z47" s="23"/>
      <c r="AA47" s="29" t="s">
        <v>91</v>
      </c>
      <c r="AB47" s="79" t="s">
        <v>92</v>
      </c>
      <c r="AC47" s="30"/>
      <c r="AD47" s="30"/>
      <c r="AE47" s="30"/>
      <c r="AF47" s="26"/>
      <c r="AG47" s="26"/>
      <c r="AH47" s="26"/>
    </row>
    <row r="48" spans="1:34" s="27" customFormat="1" ht="19.95" customHeight="1" x14ac:dyDescent="0.3">
      <c r="A48" s="86"/>
      <c r="B48" s="87"/>
      <c r="C48" s="87"/>
      <c r="D48" s="87"/>
      <c r="E48" s="87"/>
      <c r="F48" s="87"/>
      <c r="G48" s="87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3"/>
      <c r="Z48" s="23"/>
      <c r="AA48" s="88"/>
      <c r="AB48" s="43"/>
      <c r="AC48" s="30"/>
      <c r="AD48" s="30"/>
      <c r="AE48" s="30"/>
      <c r="AF48" s="26"/>
      <c r="AG48" s="26"/>
      <c r="AH48" s="26"/>
    </row>
    <row r="49" spans="1:34" s="27" customFormat="1" ht="19.95" customHeight="1" x14ac:dyDescent="0.3">
      <c r="A49" s="89" t="str">
        <f>IF(B$1="SWITCH TO ENGLISH",AA49,AB49)</f>
        <v xml:space="preserve">  Sprzedaż do odbiorców finalnych</v>
      </c>
      <c r="B49" s="35">
        <v>10.44</v>
      </c>
      <c r="C49" s="35">
        <v>10.19</v>
      </c>
      <c r="D49" s="33">
        <v>0.02</v>
      </c>
      <c r="E49" s="35">
        <v>21.89</v>
      </c>
      <c r="F49" s="35">
        <v>20.73</v>
      </c>
      <c r="G49" s="33">
        <v>0.06</v>
      </c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3"/>
      <c r="Z49" s="23"/>
      <c r="AA49" s="83" t="s">
        <v>93</v>
      </c>
      <c r="AB49" s="83" t="s">
        <v>94</v>
      </c>
      <c r="AC49" s="30"/>
      <c r="AD49" s="30"/>
      <c r="AE49" s="30"/>
      <c r="AF49" s="26"/>
      <c r="AG49" s="26"/>
      <c r="AH49" s="26"/>
    </row>
    <row r="50" spans="1:34" s="27" customFormat="1" ht="19.95" customHeight="1" x14ac:dyDescent="0.3">
      <c r="A50" s="89" t="str">
        <f>IF(B$1="SWITCH TO ENGLISH",AA50,AB50)</f>
        <v xml:space="preserve">  Dystrybucja</v>
      </c>
      <c r="B50" s="35">
        <v>8.83</v>
      </c>
      <c r="C50" s="35">
        <v>8.8000000000000007</v>
      </c>
      <c r="D50" s="38">
        <v>0</v>
      </c>
      <c r="E50" s="35">
        <v>18.13</v>
      </c>
      <c r="F50" s="35">
        <v>17.989999999999998</v>
      </c>
      <c r="G50" s="33">
        <v>0.01</v>
      </c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3"/>
      <c r="Z50" s="23"/>
      <c r="AA50" s="83" t="s">
        <v>95</v>
      </c>
      <c r="AB50" s="83" t="s">
        <v>96</v>
      </c>
      <c r="AC50" s="30"/>
      <c r="AD50" s="30"/>
      <c r="AE50" s="30"/>
      <c r="AF50" s="26"/>
      <c r="AG50" s="26"/>
      <c r="AH50" s="26"/>
    </row>
    <row r="51" spans="1:34" s="27" customFormat="1" ht="19.95" customHeight="1" x14ac:dyDescent="0.3">
      <c r="A51" s="89" t="str">
        <f>IF(B$1="SWITCH TO ENGLISH",AA51,AB51)</f>
        <v xml:space="preserve">  Sprzedaż ciepła [PJ]</v>
      </c>
      <c r="B51" s="35">
        <v>7.64</v>
      </c>
      <c r="C51" s="35">
        <v>5.55</v>
      </c>
      <c r="D51" s="33">
        <v>0.38</v>
      </c>
      <c r="E51" s="35">
        <v>28.47</v>
      </c>
      <c r="F51" s="209">
        <v>28.9</v>
      </c>
      <c r="G51" s="34">
        <v>-0.01</v>
      </c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3"/>
      <c r="Z51" s="23"/>
      <c r="AA51" s="83" t="s">
        <v>97</v>
      </c>
      <c r="AB51" s="83" t="s">
        <v>98</v>
      </c>
      <c r="AC51" s="30"/>
      <c r="AD51" s="30"/>
      <c r="AE51" s="30"/>
      <c r="AF51" s="26"/>
      <c r="AG51" s="26"/>
      <c r="AH51" s="26"/>
    </row>
    <row r="52" spans="1:34" s="27" customFormat="1" ht="19.95" customHeight="1" x14ac:dyDescent="0.3">
      <c r="A52" s="89"/>
      <c r="B52" s="90"/>
      <c r="C52" s="90"/>
      <c r="D52" s="91"/>
      <c r="E52" s="23"/>
      <c r="F52" s="23"/>
      <c r="G52" s="23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3"/>
      <c r="Z52" s="23"/>
      <c r="AA52" s="43"/>
      <c r="AB52" s="43"/>
      <c r="AC52" s="30"/>
      <c r="AD52" s="30"/>
      <c r="AE52" s="30"/>
      <c r="AF52" s="26"/>
      <c r="AG52" s="26"/>
      <c r="AH52" s="26"/>
    </row>
    <row r="53" spans="1:34" s="27" customFormat="1" ht="19.95" customHeight="1" thickBot="1" x14ac:dyDescent="0.45">
      <c r="A53" s="76" t="str">
        <f t="shared" ref="A53:A64" si="6">IF(B$1="SWITCH TO ENGLISH",AA53,AB53)</f>
        <v>Nakłady inwestycyjne</v>
      </c>
      <c r="B53" s="42"/>
      <c r="C53" s="42"/>
      <c r="D53" s="42"/>
      <c r="E53" s="23"/>
      <c r="F53" s="23"/>
      <c r="G53" s="23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3"/>
      <c r="Z53" s="23"/>
      <c r="AA53" s="20" t="s">
        <v>99</v>
      </c>
      <c r="AB53" s="92" t="s">
        <v>100</v>
      </c>
      <c r="AC53" s="30"/>
      <c r="AD53" s="30"/>
      <c r="AE53" s="30"/>
      <c r="AF53" s="26"/>
      <c r="AG53" s="26"/>
      <c r="AH53" s="26"/>
    </row>
    <row r="54" spans="1:34" s="27" customFormat="1" ht="19.95" customHeight="1" thickBot="1" x14ac:dyDescent="0.35">
      <c r="A54" s="93" t="str">
        <f t="shared" si="6"/>
        <v>Segment (mln PLN)</v>
      </c>
      <c r="B54" s="94" t="str">
        <f t="shared" ref="B54:G54" si="7">B35</f>
        <v>II kw. 2019</v>
      </c>
      <c r="C54" s="94" t="str">
        <f t="shared" si="7"/>
        <v>II kw. 2018</v>
      </c>
      <c r="D54" s="94" t="str">
        <f t="shared" si="7"/>
        <v>r/r</v>
      </c>
      <c r="E54" s="94" t="str">
        <f t="shared" si="7"/>
        <v>I pół. 2019</v>
      </c>
      <c r="F54" s="94" t="str">
        <f t="shared" si="7"/>
        <v>I pół. 2018</v>
      </c>
      <c r="G54" s="94" t="str">
        <f t="shared" si="7"/>
        <v>r/r</v>
      </c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3"/>
      <c r="Z54" s="23"/>
      <c r="AA54" s="25" t="s">
        <v>101</v>
      </c>
      <c r="AB54" s="25" t="s">
        <v>102</v>
      </c>
      <c r="AC54" s="30"/>
      <c r="AD54" s="30"/>
      <c r="AE54" s="30"/>
      <c r="AF54" s="26"/>
      <c r="AG54" s="26"/>
      <c r="AH54" s="26"/>
    </row>
    <row r="55" spans="1:34" s="27" customFormat="1" ht="19.95" customHeight="1" thickTop="1" x14ac:dyDescent="0.3">
      <c r="A55" s="95" t="str">
        <f t="shared" si="6"/>
        <v>Energetyka Konwencjonalna</v>
      </c>
      <c r="B55" s="191">
        <v>950</v>
      </c>
      <c r="C55" s="191">
        <v>785</v>
      </c>
      <c r="D55" s="192">
        <v>0.21</v>
      </c>
      <c r="E55" s="186">
        <v>1580</v>
      </c>
      <c r="F55" s="186">
        <v>1298</v>
      </c>
      <c r="G55" s="192">
        <v>0.22</v>
      </c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3"/>
      <c r="Z55" s="23"/>
      <c r="AA55" s="96" t="s">
        <v>103</v>
      </c>
      <c r="AB55" s="96" t="s">
        <v>104</v>
      </c>
      <c r="AC55" s="30"/>
      <c r="AD55" s="30"/>
      <c r="AE55" s="30"/>
      <c r="AF55" s="26"/>
      <c r="AG55" s="26"/>
      <c r="AH55" s="26"/>
    </row>
    <row r="56" spans="1:34" s="27" customFormat="1" ht="19.95" customHeight="1" x14ac:dyDescent="0.3">
      <c r="A56" s="95" t="str">
        <f t="shared" si="6"/>
        <v>Ciepłownictwo</v>
      </c>
      <c r="B56" s="191">
        <v>84</v>
      </c>
      <c r="C56" s="191">
        <v>200</v>
      </c>
      <c r="D56" s="193">
        <v>-0.57999999999999996</v>
      </c>
      <c r="E56" s="191">
        <v>111</v>
      </c>
      <c r="F56" s="191">
        <v>283</v>
      </c>
      <c r="G56" s="193">
        <v>-0.61</v>
      </c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3"/>
      <c r="Z56" s="23"/>
      <c r="AA56" s="97" t="s">
        <v>105</v>
      </c>
      <c r="AB56" s="97" t="s">
        <v>106</v>
      </c>
      <c r="AC56" s="30"/>
      <c r="AD56" s="30"/>
      <c r="AE56" s="30"/>
      <c r="AF56" s="26"/>
      <c r="AG56" s="26"/>
      <c r="AH56" s="26"/>
    </row>
    <row r="57" spans="1:34" s="27" customFormat="1" ht="19.95" customHeight="1" x14ac:dyDescent="0.3">
      <c r="A57" s="95" t="str">
        <f t="shared" si="6"/>
        <v>Dystrybucja, w tym:</v>
      </c>
      <c r="B57" s="191">
        <v>474</v>
      </c>
      <c r="C57" s="191">
        <v>370</v>
      </c>
      <c r="D57" s="192">
        <v>0.28000000000000003</v>
      </c>
      <c r="E57" s="191">
        <v>818</v>
      </c>
      <c r="F57" s="191">
        <v>596</v>
      </c>
      <c r="G57" s="192">
        <v>0.37</v>
      </c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3"/>
      <c r="Z57" s="23"/>
      <c r="AA57" s="96" t="s">
        <v>107</v>
      </c>
      <c r="AB57" s="96" t="s">
        <v>108</v>
      </c>
      <c r="AC57" s="30"/>
      <c r="AD57" s="30"/>
      <c r="AE57" s="30"/>
      <c r="AF57" s="26"/>
      <c r="AG57" s="26"/>
      <c r="AH57" s="26"/>
    </row>
    <row r="58" spans="1:34" s="27" customFormat="1" ht="19.95" customHeight="1" x14ac:dyDescent="0.3">
      <c r="A58" s="205" t="str">
        <f t="shared" si="6"/>
        <v>Przyłączanie nowych odbiorców</v>
      </c>
      <c r="B58" s="191">
        <v>193</v>
      </c>
      <c r="C58" s="191">
        <v>135</v>
      </c>
      <c r="D58" s="192">
        <v>0.43</v>
      </c>
      <c r="E58" s="191">
        <v>323</v>
      </c>
      <c r="F58" s="191">
        <v>218</v>
      </c>
      <c r="G58" s="192">
        <v>0.48</v>
      </c>
      <c r="H58" s="23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3"/>
      <c r="Z58" s="23"/>
      <c r="AA58" s="96" t="s">
        <v>109</v>
      </c>
      <c r="AB58" s="96" t="s">
        <v>110</v>
      </c>
      <c r="AC58" s="30"/>
      <c r="AD58" s="30"/>
      <c r="AE58" s="30"/>
      <c r="AF58" s="26"/>
      <c r="AG58" s="26"/>
      <c r="AH58" s="26"/>
    </row>
    <row r="59" spans="1:34" s="27" customFormat="1" ht="19.95" customHeight="1" x14ac:dyDescent="0.3">
      <c r="A59" s="205" t="str">
        <f t="shared" si="6"/>
        <v>Linie dystrybucyjne</v>
      </c>
      <c r="B59" s="191">
        <v>135</v>
      </c>
      <c r="C59" s="191">
        <v>164</v>
      </c>
      <c r="D59" s="193">
        <v>-0.18</v>
      </c>
      <c r="E59" s="191">
        <v>258</v>
      </c>
      <c r="F59" s="191">
        <v>255</v>
      </c>
      <c r="G59" s="179">
        <v>0.01</v>
      </c>
      <c r="H59" s="23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3"/>
      <c r="Z59" s="23"/>
      <c r="AA59" s="96" t="s">
        <v>111</v>
      </c>
      <c r="AB59" s="96" t="s">
        <v>112</v>
      </c>
      <c r="AC59" s="30"/>
      <c r="AD59" s="30"/>
      <c r="AE59" s="30"/>
      <c r="AF59" s="26"/>
      <c r="AG59" s="26"/>
      <c r="AH59" s="26"/>
    </row>
    <row r="60" spans="1:34" s="27" customFormat="1" ht="19.95" customHeight="1" x14ac:dyDescent="0.3">
      <c r="A60" s="95" t="str">
        <f t="shared" si="6"/>
        <v>Energetyka Odnawialna, w tym:</v>
      </c>
      <c r="B60" s="191">
        <v>20</v>
      </c>
      <c r="C60" s="191">
        <v>33</v>
      </c>
      <c r="D60" s="193">
        <v>-0.39</v>
      </c>
      <c r="E60" s="194">
        <v>31</v>
      </c>
      <c r="F60" s="191">
        <v>48</v>
      </c>
      <c r="G60" s="193">
        <v>-0.35</v>
      </c>
      <c r="H60" s="23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3"/>
      <c r="Z60" s="23"/>
      <c r="AA60" s="96" t="s">
        <v>113</v>
      </c>
      <c r="AB60" s="96" t="s">
        <v>114</v>
      </c>
      <c r="AC60" s="30"/>
      <c r="AD60" s="30"/>
      <c r="AE60" s="30"/>
      <c r="AF60" s="26"/>
      <c r="AG60" s="26"/>
      <c r="AH60" s="26"/>
    </row>
    <row r="61" spans="1:34" s="27" customFormat="1" ht="19.95" customHeight="1" x14ac:dyDescent="0.3">
      <c r="A61" s="205" t="str">
        <f t="shared" si="6"/>
        <v>Modernizacje i odtworzenie</v>
      </c>
      <c r="B61" s="191">
        <v>16</v>
      </c>
      <c r="C61" s="191">
        <v>29</v>
      </c>
      <c r="D61" s="193">
        <v>-0.45</v>
      </c>
      <c r="E61" s="191">
        <v>23</v>
      </c>
      <c r="F61" s="191">
        <v>34</v>
      </c>
      <c r="G61" s="193">
        <v>-0.32</v>
      </c>
      <c r="H61" s="23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3"/>
      <c r="Z61" s="23"/>
      <c r="AA61" s="96" t="s">
        <v>115</v>
      </c>
      <c r="AB61" s="96" t="s">
        <v>116</v>
      </c>
      <c r="AC61" s="30"/>
      <c r="AD61" s="30"/>
      <c r="AE61" s="30"/>
      <c r="AF61" s="26"/>
      <c r="AG61" s="26"/>
      <c r="AH61" s="26"/>
    </row>
    <row r="62" spans="1:34" s="27" customFormat="1" ht="19.95" customHeight="1" thickBot="1" x14ac:dyDescent="0.35">
      <c r="A62" s="98" t="str">
        <f t="shared" si="6"/>
        <v>Obrót i pozostałe</v>
      </c>
      <c r="B62" s="188">
        <v>48</v>
      </c>
      <c r="C62" s="188">
        <v>32</v>
      </c>
      <c r="D62" s="189">
        <v>0.5</v>
      </c>
      <c r="E62" s="190">
        <v>99</v>
      </c>
      <c r="F62" s="188">
        <v>75</v>
      </c>
      <c r="G62" s="189">
        <v>0.32</v>
      </c>
      <c r="H62" s="23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3"/>
      <c r="Z62" s="23"/>
      <c r="AA62" s="96" t="s">
        <v>117</v>
      </c>
      <c r="AB62" s="96" t="s">
        <v>118</v>
      </c>
      <c r="AC62" s="30"/>
      <c r="AD62" s="30"/>
      <c r="AE62" s="30"/>
      <c r="AF62" s="26"/>
      <c r="AG62" s="26"/>
      <c r="AH62" s="26"/>
    </row>
    <row r="63" spans="1:34" s="27" customFormat="1" ht="19.95" customHeight="1" x14ac:dyDescent="0.3">
      <c r="A63" s="95" t="str">
        <f t="shared" si="6"/>
        <v>SUMA</v>
      </c>
      <c r="B63" s="184">
        <v>1576</v>
      </c>
      <c r="C63" s="184">
        <v>1420</v>
      </c>
      <c r="D63" s="185">
        <v>0.11</v>
      </c>
      <c r="E63" s="184">
        <v>2639</v>
      </c>
      <c r="F63" s="184">
        <v>2300</v>
      </c>
      <c r="G63" s="185">
        <v>0.15</v>
      </c>
      <c r="H63" s="23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3"/>
      <c r="Z63" s="23"/>
      <c r="AA63" s="96" t="s">
        <v>87</v>
      </c>
      <c r="AB63" s="96" t="s">
        <v>88</v>
      </c>
      <c r="AC63" s="30"/>
      <c r="AD63" s="30"/>
      <c r="AE63" s="30"/>
      <c r="AF63" s="26"/>
      <c r="AG63" s="26"/>
      <c r="AH63" s="26"/>
    </row>
    <row r="64" spans="1:34" s="27" customFormat="1" ht="19.95" customHeight="1" x14ac:dyDescent="0.3">
      <c r="A64" s="95" t="str">
        <f t="shared" si="6"/>
        <v>SUMA (w tym korekty konsolidacyjne)</v>
      </c>
      <c r="B64" s="186">
        <v>1535</v>
      </c>
      <c r="C64" s="186">
        <v>1389</v>
      </c>
      <c r="D64" s="179">
        <v>0.11</v>
      </c>
      <c r="E64" s="186">
        <v>2543</v>
      </c>
      <c r="F64" s="186">
        <v>2244</v>
      </c>
      <c r="G64" s="179">
        <v>0.13</v>
      </c>
      <c r="H64" s="23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3"/>
      <c r="Z64" s="23"/>
      <c r="AA64" s="96" t="s">
        <v>119</v>
      </c>
      <c r="AB64" s="96" t="s">
        <v>120</v>
      </c>
      <c r="AC64" s="30"/>
      <c r="AD64" s="30"/>
      <c r="AE64" s="30"/>
      <c r="AF64" s="26"/>
      <c r="AG64" s="26"/>
      <c r="AH64" s="26"/>
    </row>
    <row r="65" spans="1:34" s="27" customFormat="1" ht="19.95" customHeight="1" x14ac:dyDescent="0.3">
      <c r="A65" s="99"/>
      <c r="B65" s="100"/>
      <c r="C65" s="100"/>
      <c r="D65" s="100"/>
      <c r="E65" s="24"/>
      <c r="F65" s="24"/>
      <c r="G65" s="24"/>
      <c r="H65" s="23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3"/>
      <c r="Z65" s="23"/>
      <c r="AA65" s="43"/>
      <c r="AB65" s="43"/>
      <c r="AC65" s="30"/>
      <c r="AD65" s="30"/>
      <c r="AE65" s="30"/>
      <c r="AF65" s="26"/>
      <c r="AG65" s="26"/>
      <c r="AH65" s="26"/>
    </row>
    <row r="66" spans="1:34" s="27" customFormat="1" ht="19.95" customHeight="1" x14ac:dyDescent="0.3">
      <c r="A66" s="101" t="str">
        <f t="shared" ref="A66:A85" si="8">IF(B$1="SWITCH TO ENGLISH",AA66,AB66)</f>
        <v>Przychody i koszty segmentu</v>
      </c>
      <c r="B66" s="42"/>
      <c r="C66" s="42"/>
      <c r="D66" s="42"/>
      <c r="E66" s="23"/>
      <c r="F66" s="23"/>
      <c r="G66" s="23"/>
      <c r="H66" s="23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3"/>
      <c r="Z66" s="23"/>
      <c r="AA66" s="78" t="s">
        <v>121</v>
      </c>
      <c r="AB66" s="78" t="s">
        <v>122</v>
      </c>
      <c r="AC66" s="30"/>
      <c r="AD66" s="30"/>
      <c r="AE66" s="26"/>
      <c r="AF66" s="26"/>
      <c r="AG66" s="26"/>
      <c r="AH66" s="26"/>
    </row>
    <row r="67" spans="1:34" s="17" customFormat="1" ht="21" customHeight="1" thickBot="1" x14ac:dyDescent="0.35">
      <c r="A67" s="102" t="str">
        <f t="shared" si="8"/>
        <v>Energetyka Konwencjonalna</v>
      </c>
      <c r="B67" s="77"/>
      <c r="C67" s="77"/>
      <c r="D67" s="77"/>
      <c r="E67" s="19"/>
      <c r="F67" s="19"/>
      <c r="G67" s="19"/>
      <c r="H67" s="23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19"/>
      <c r="Z67" s="19"/>
      <c r="AA67" s="78" t="s">
        <v>103</v>
      </c>
      <c r="AB67" s="78" t="s">
        <v>104</v>
      </c>
      <c r="AC67" s="45"/>
      <c r="AD67" s="45"/>
      <c r="AE67" s="45"/>
      <c r="AF67" s="46"/>
      <c r="AG67" s="46"/>
      <c r="AH67" s="46"/>
    </row>
    <row r="68" spans="1:34" s="27" customFormat="1" ht="19.95" customHeight="1" thickBot="1" x14ac:dyDescent="0.35">
      <c r="A68" s="93" t="str">
        <f t="shared" si="8"/>
        <v>[mln PLN]</v>
      </c>
      <c r="B68" s="94" t="str">
        <f>B54</f>
        <v>II kw. 2019</v>
      </c>
      <c r="C68" s="94" t="str">
        <f t="shared" ref="C68:G68" si="9">C54</f>
        <v>II kw. 2018</v>
      </c>
      <c r="D68" s="94" t="str">
        <f t="shared" si="9"/>
        <v>r/r</v>
      </c>
      <c r="E68" s="94" t="str">
        <f t="shared" si="9"/>
        <v>I pół. 2019</v>
      </c>
      <c r="F68" s="94" t="str">
        <f t="shared" si="9"/>
        <v>I pół. 2018</v>
      </c>
      <c r="G68" s="94" t="str">
        <f t="shared" si="9"/>
        <v>r/r</v>
      </c>
      <c r="H68" s="23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3"/>
      <c r="AA68" s="25" t="s">
        <v>50</v>
      </c>
      <c r="AB68" s="25" t="s">
        <v>51</v>
      </c>
      <c r="AC68" s="30"/>
      <c r="AD68" s="30"/>
      <c r="AE68" s="30"/>
      <c r="AF68" s="26"/>
      <c r="AG68" s="26"/>
      <c r="AH68" s="26"/>
    </row>
    <row r="69" spans="1:34" s="27" customFormat="1" ht="19.95" customHeight="1" thickTop="1" x14ac:dyDescent="0.3">
      <c r="A69" s="195" t="str">
        <f t="shared" si="8"/>
        <v>Przychody ze sprzedaży, w tym:</v>
      </c>
      <c r="B69" s="196">
        <v>4573</v>
      </c>
      <c r="C69" s="196">
        <v>2922</v>
      </c>
      <c r="D69" s="197">
        <v>0.56999999999999995</v>
      </c>
      <c r="E69" s="196">
        <v>9298</v>
      </c>
      <c r="F69" s="196">
        <v>5970</v>
      </c>
      <c r="G69" s="197">
        <v>0.56000000000000005</v>
      </c>
      <c r="H69" s="23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3"/>
      <c r="Z69" s="23"/>
      <c r="AA69" s="25" t="s">
        <v>123</v>
      </c>
      <c r="AB69" s="25" t="s">
        <v>124</v>
      </c>
      <c r="AC69" s="30"/>
      <c r="AD69" s="30"/>
      <c r="AE69" s="30"/>
      <c r="AF69" s="26"/>
      <c r="AG69" s="26"/>
      <c r="AH69" s="26"/>
    </row>
    <row r="70" spans="1:34" s="27" customFormat="1" ht="19.95" customHeight="1" x14ac:dyDescent="0.3">
      <c r="A70" s="28" t="str">
        <f t="shared" si="8"/>
        <v>Przychody ze sprzedaży energii elektrycznej</v>
      </c>
      <c r="B70" s="147">
        <v>4337</v>
      </c>
      <c r="C70" s="147">
        <v>2727</v>
      </c>
      <c r="D70" s="179">
        <v>0.59</v>
      </c>
      <c r="E70" s="147">
        <v>8767</v>
      </c>
      <c r="F70" s="147">
        <v>5530</v>
      </c>
      <c r="G70" s="179">
        <v>0.59</v>
      </c>
      <c r="H70" s="23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3"/>
      <c r="AA70" s="29" t="s">
        <v>125</v>
      </c>
      <c r="AB70" s="29" t="s">
        <v>126</v>
      </c>
      <c r="AC70" s="30"/>
      <c r="AD70" s="30"/>
      <c r="AE70" s="30"/>
      <c r="AF70" s="26"/>
      <c r="AG70" s="26"/>
      <c r="AH70" s="26"/>
    </row>
    <row r="71" spans="1:34" s="27" customFormat="1" ht="19.95" customHeight="1" x14ac:dyDescent="0.3">
      <c r="A71" s="28" t="str">
        <f t="shared" si="8"/>
        <v>Regulacyjne usługi systemowe</v>
      </c>
      <c r="B71" s="51">
        <v>78</v>
      </c>
      <c r="C71" s="51">
        <v>81</v>
      </c>
      <c r="D71" s="178">
        <v>-0.04</v>
      </c>
      <c r="E71" s="51">
        <v>182</v>
      </c>
      <c r="F71" s="51">
        <v>164</v>
      </c>
      <c r="G71" s="179">
        <v>0.11</v>
      </c>
      <c r="H71" s="2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3"/>
      <c r="Z71" s="23"/>
      <c r="AA71" s="8" t="s">
        <v>127</v>
      </c>
      <c r="AB71" s="103" t="s">
        <v>128</v>
      </c>
      <c r="AC71" s="30"/>
      <c r="AD71" s="30"/>
      <c r="AE71" s="30"/>
      <c r="AF71" s="26"/>
      <c r="AG71" s="26"/>
      <c r="AH71" s="26"/>
    </row>
    <row r="72" spans="1:34" s="27" customFormat="1" ht="19.95" customHeight="1" x14ac:dyDescent="0.3">
      <c r="A72" s="28" t="str">
        <f t="shared" si="8"/>
        <v>Przychody ze sprzedaży ciepła</v>
      </c>
      <c r="B72" s="51">
        <v>26</v>
      </c>
      <c r="C72" s="51">
        <v>25</v>
      </c>
      <c r="D72" s="179">
        <v>0.04</v>
      </c>
      <c r="E72" s="51">
        <v>91</v>
      </c>
      <c r="F72" s="51">
        <v>100</v>
      </c>
      <c r="G72" s="178">
        <v>-0.09</v>
      </c>
      <c r="H72" s="2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3"/>
      <c r="AA72" s="29" t="s">
        <v>129</v>
      </c>
      <c r="AB72" s="29" t="s">
        <v>130</v>
      </c>
      <c r="AC72" s="30"/>
      <c r="AD72" s="30"/>
      <c r="AE72" s="30"/>
      <c r="AF72" s="26"/>
      <c r="AG72" s="26"/>
      <c r="AH72" s="26"/>
    </row>
    <row r="73" spans="1:34" s="27" customFormat="1" ht="19.95" customHeight="1" thickBot="1" x14ac:dyDescent="0.35">
      <c r="A73" s="104" t="str">
        <f t="shared" si="8"/>
        <v>Przychody ze sprzedaży świadectw pochodzenia</v>
      </c>
      <c r="B73" s="105">
        <v>7</v>
      </c>
      <c r="C73" s="105">
        <v>7</v>
      </c>
      <c r="D73" s="106">
        <v>0</v>
      </c>
      <c r="E73" s="105">
        <v>15</v>
      </c>
      <c r="F73" s="105">
        <v>15</v>
      </c>
      <c r="G73" s="106">
        <v>0</v>
      </c>
      <c r="H73" s="2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3"/>
      <c r="Z73" s="23"/>
      <c r="AA73" s="29" t="s">
        <v>131</v>
      </c>
      <c r="AB73" s="29" t="s">
        <v>132</v>
      </c>
      <c r="AC73" s="30"/>
      <c r="AD73" s="30"/>
      <c r="AE73" s="30"/>
      <c r="AF73" s="26"/>
      <c r="AG73" s="26"/>
      <c r="AH73" s="26"/>
    </row>
    <row r="74" spans="1:34" s="27" customFormat="1" ht="19.95" customHeight="1" x14ac:dyDescent="0.3">
      <c r="A74" s="107" t="str">
        <f t="shared" si="8"/>
        <v>Koszty rodzajowe, w tym:</v>
      </c>
      <c r="B74" s="108">
        <v>3298</v>
      </c>
      <c r="C74" s="108">
        <v>2587</v>
      </c>
      <c r="D74" s="109">
        <v>0.27</v>
      </c>
      <c r="E74" s="108">
        <v>6494</v>
      </c>
      <c r="F74" s="108">
        <v>5150</v>
      </c>
      <c r="G74" s="109">
        <v>0.26</v>
      </c>
      <c r="H74" s="2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3"/>
      <c r="Z74" s="23"/>
      <c r="AA74" s="25" t="s">
        <v>133</v>
      </c>
      <c r="AB74" s="25" t="s">
        <v>134</v>
      </c>
      <c r="AC74" s="30"/>
      <c r="AD74" s="30"/>
      <c r="AE74" s="30"/>
      <c r="AF74" s="26"/>
      <c r="AG74" s="26"/>
      <c r="AH74" s="26"/>
    </row>
    <row r="75" spans="1:34" s="27" customFormat="1" ht="19.95" customHeight="1" x14ac:dyDescent="0.3">
      <c r="A75" s="28" t="str">
        <f t="shared" si="8"/>
        <v>Amortyzacja</v>
      </c>
      <c r="B75" s="35">
        <v>502</v>
      </c>
      <c r="C75" s="35">
        <v>406</v>
      </c>
      <c r="D75" s="34">
        <v>0.24</v>
      </c>
      <c r="E75" s="35">
        <v>933</v>
      </c>
      <c r="F75" s="35">
        <v>819</v>
      </c>
      <c r="G75" s="34">
        <v>0.14000000000000001</v>
      </c>
      <c r="H75" s="2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3"/>
      <c r="Z75" s="23"/>
      <c r="AA75" s="29" t="s">
        <v>135</v>
      </c>
      <c r="AB75" s="29" t="s">
        <v>136</v>
      </c>
      <c r="AC75" s="30"/>
      <c r="AD75" s="30"/>
      <c r="AE75" s="30"/>
      <c r="AF75" s="26"/>
      <c r="AG75" s="26"/>
      <c r="AH75" s="26"/>
    </row>
    <row r="76" spans="1:34" s="27" customFormat="1" ht="19.95" customHeight="1" x14ac:dyDescent="0.3">
      <c r="A76" s="28" t="str">
        <f t="shared" si="8"/>
        <v>Zużycie materiałów</v>
      </c>
      <c r="B76" s="35">
        <v>745</v>
      </c>
      <c r="C76" s="35">
        <v>680</v>
      </c>
      <c r="D76" s="34">
        <v>0.1</v>
      </c>
      <c r="E76" s="32">
        <v>1417</v>
      </c>
      <c r="F76" s="32">
        <v>1364</v>
      </c>
      <c r="G76" s="34">
        <v>0.04</v>
      </c>
      <c r="H76" s="2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3"/>
      <c r="Z76" s="23"/>
      <c r="AA76" s="29" t="s">
        <v>137</v>
      </c>
      <c r="AB76" s="29" t="s">
        <v>138</v>
      </c>
      <c r="AC76" s="30"/>
      <c r="AD76" s="30"/>
      <c r="AE76" s="30"/>
      <c r="AF76" s="26"/>
      <c r="AG76" s="26"/>
      <c r="AH76" s="26"/>
    </row>
    <row r="77" spans="1:34" s="27" customFormat="1" ht="19.95" customHeight="1" x14ac:dyDescent="0.3">
      <c r="A77" s="28" t="str">
        <f t="shared" si="8"/>
        <v>Zużycie energii</v>
      </c>
      <c r="B77" s="35">
        <v>3</v>
      </c>
      <c r="C77" s="35">
        <v>2</v>
      </c>
      <c r="D77" s="34">
        <v>0.5</v>
      </c>
      <c r="E77" s="35">
        <v>6</v>
      </c>
      <c r="F77" s="35">
        <v>4</v>
      </c>
      <c r="G77" s="34">
        <v>0.5</v>
      </c>
      <c r="H77" s="2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3"/>
      <c r="Z77" s="23"/>
      <c r="AA77" s="29" t="s">
        <v>139</v>
      </c>
      <c r="AB77" s="29" t="s">
        <v>140</v>
      </c>
      <c r="AC77" s="30"/>
      <c r="AD77" s="30"/>
      <c r="AE77" s="30"/>
      <c r="AF77" s="26"/>
      <c r="AG77" s="26"/>
      <c r="AH77" s="26"/>
    </row>
    <row r="78" spans="1:34" s="27" customFormat="1" ht="19.95" customHeight="1" x14ac:dyDescent="0.3">
      <c r="A78" s="28" t="str">
        <f t="shared" si="8"/>
        <v>Usługi obce</v>
      </c>
      <c r="B78" s="35">
        <v>340</v>
      </c>
      <c r="C78" s="35">
        <v>321</v>
      </c>
      <c r="D78" s="34">
        <v>0.06</v>
      </c>
      <c r="E78" s="35">
        <v>681</v>
      </c>
      <c r="F78" s="35">
        <v>612</v>
      </c>
      <c r="G78" s="34">
        <v>0.11</v>
      </c>
      <c r="H78" s="23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3"/>
      <c r="Z78" s="23"/>
      <c r="AA78" s="29" t="s">
        <v>141</v>
      </c>
      <c r="AB78" s="29" t="s">
        <v>142</v>
      </c>
      <c r="AC78" s="30"/>
      <c r="AD78" s="30"/>
      <c r="AE78" s="30"/>
      <c r="AF78" s="26"/>
      <c r="AG78" s="26"/>
      <c r="AH78" s="26"/>
    </row>
    <row r="79" spans="1:34" s="27" customFormat="1" ht="19.95" customHeight="1" x14ac:dyDescent="0.3">
      <c r="A79" s="28" t="str">
        <f t="shared" si="8"/>
        <v>Podatki i opłaty</v>
      </c>
      <c r="B79" s="35">
        <v>948</v>
      </c>
      <c r="C79" s="35">
        <v>477</v>
      </c>
      <c r="D79" s="34">
        <v>0.99</v>
      </c>
      <c r="E79" s="32">
        <v>1961</v>
      </c>
      <c r="F79" s="35">
        <v>947</v>
      </c>
      <c r="G79" s="34">
        <v>1.07</v>
      </c>
      <c r="H79" s="23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3"/>
      <c r="Z79" s="23"/>
      <c r="AA79" s="29" t="s">
        <v>143</v>
      </c>
      <c r="AB79" s="29" t="s">
        <v>144</v>
      </c>
      <c r="AC79" s="30"/>
      <c r="AD79" s="30"/>
      <c r="AE79" s="30"/>
      <c r="AF79" s="26"/>
      <c r="AG79" s="26"/>
      <c r="AH79" s="26"/>
    </row>
    <row r="80" spans="1:34" s="27" customFormat="1" ht="19.95" customHeight="1" x14ac:dyDescent="0.3">
      <c r="A80" s="28" t="str">
        <f t="shared" si="8"/>
        <v>Koszty osobowe</v>
      </c>
      <c r="B80" s="35">
        <v>724</v>
      </c>
      <c r="C80" s="35">
        <v>668</v>
      </c>
      <c r="D80" s="34">
        <v>0.08</v>
      </c>
      <c r="E80" s="32">
        <v>1429</v>
      </c>
      <c r="F80" s="32">
        <v>1340</v>
      </c>
      <c r="G80" s="34">
        <v>7.0000000000000007E-2</v>
      </c>
      <c r="H80" s="23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3"/>
      <c r="Z80" s="23"/>
      <c r="AA80" s="29" t="s">
        <v>145</v>
      </c>
      <c r="AB80" s="29" t="s">
        <v>146</v>
      </c>
      <c r="AC80" s="30"/>
      <c r="AD80" s="30"/>
      <c r="AE80" s="30"/>
      <c r="AF80" s="26"/>
      <c r="AG80" s="26"/>
      <c r="AH80" s="26"/>
    </row>
    <row r="81" spans="1:34" s="27" customFormat="1" ht="19.95" customHeight="1" thickBot="1" x14ac:dyDescent="0.35">
      <c r="A81" s="104" t="str">
        <f t="shared" si="8"/>
        <v>Pozostałe koszty</v>
      </c>
      <c r="B81" s="105">
        <v>36</v>
      </c>
      <c r="C81" s="105">
        <v>33</v>
      </c>
      <c r="D81" s="110">
        <v>0.09</v>
      </c>
      <c r="E81" s="105">
        <v>67</v>
      </c>
      <c r="F81" s="105">
        <v>64</v>
      </c>
      <c r="G81" s="110">
        <v>0.05</v>
      </c>
      <c r="H81" s="23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3"/>
      <c r="Z81" s="23"/>
      <c r="AA81" s="29" t="s">
        <v>147</v>
      </c>
      <c r="AB81" s="29" t="s">
        <v>148</v>
      </c>
      <c r="AC81" s="30"/>
      <c r="AD81" s="30"/>
      <c r="AE81" s="30"/>
      <c r="AF81" s="26"/>
      <c r="AG81" s="26"/>
      <c r="AH81" s="26"/>
    </row>
    <row r="82" spans="1:34" s="27" customFormat="1" ht="19.95" customHeight="1" x14ac:dyDescent="0.3">
      <c r="A82" s="111" t="str">
        <f t="shared" si="8"/>
        <v>Koszt wytworzenia sprzedanych produktów</v>
      </c>
      <c r="B82" s="112">
        <v>2781</v>
      </c>
      <c r="C82" s="112">
        <v>2095</v>
      </c>
      <c r="D82" s="113">
        <v>0.33</v>
      </c>
      <c r="E82" s="112">
        <v>5475</v>
      </c>
      <c r="F82" s="112">
        <v>4229</v>
      </c>
      <c r="G82" s="113">
        <v>0.28999999999999998</v>
      </c>
      <c r="H82" s="23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3"/>
      <c r="Z82" s="23"/>
      <c r="AA82" s="29" t="s">
        <v>149</v>
      </c>
      <c r="AB82" s="29" t="s">
        <v>150</v>
      </c>
      <c r="AC82" s="30"/>
      <c r="AD82" s="30"/>
      <c r="AE82" s="30"/>
      <c r="AF82" s="26"/>
      <c r="AG82" s="26"/>
      <c r="AH82" s="26"/>
    </row>
    <row r="83" spans="1:34" s="27" customFormat="1" ht="19.95" customHeight="1" x14ac:dyDescent="0.3">
      <c r="A83" s="28" t="str">
        <f t="shared" si="8"/>
        <v>Koszt własny sprzedaży</v>
      </c>
      <c r="B83" s="32">
        <v>4237</v>
      </c>
      <c r="C83" s="32">
        <v>2510</v>
      </c>
      <c r="D83" s="34">
        <v>0.69</v>
      </c>
      <c r="E83" s="32">
        <v>8430</v>
      </c>
      <c r="F83" s="32">
        <v>5023</v>
      </c>
      <c r="G83" s="34">
        <v>0.68</v>
      </c>
      <c r="H83" s="23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3"/>
      <c r="Z83" s="23"/>
      <c r="AA83" s="29" t="s">
        <v>151</v>
      </c>
      <c r="AB83" s="29" t="s">
        <v>152</v>
      </c>
      <c r="AC83" s="30"/>
      <c r="AD83" s="30"/>
      <c r="AE83" s="30"/>
      <c r="AF83" s="26"/>
      <c r="AG83" s="26"/>
      <c r="AH83" s="26"/>
    </row>
    <row r="84" spans="1:34" s="27" customFormat="1" ht="19.95" customHeight="1" x14ac:dyDescent="0.3">
      <c r="A84" s="28" t="str">
        <f t="shared" si="8"/>
        <v>EBIT</v>
      </c>
      <c r="B84" s="35">
        <v>944</v>
      </c>
      <c r="C84" s="35">
        <v>183</v>
      </c>
      <c r="D84" s="33">
        <v>4.16</v>
      </c>
      <c r="E84" s="32">
        <v>1216</v>
      </c>
      <c r="F84" s="35">
        <v>503</v>
      </c>
      <c r="G84" s="33">
        <v>1.42</v>
      </c>
      <c r="H84" s="23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3"/>
      <c r="Z84" s="23"/>
      <c r="AA84" s="29" t="s">
        <v>27</v>
      </c>
      <c r="AB84" s="29" t="s">
        <v>27</v>
      </c>
      <c r="AC84" s="30"/>
      <c r="AD84" s="30"/>
      <c r="AE84" s="30"/>
      <c r="AF84" s="26"/>
      <c r="AG84" s="26"/>
      <c r="AH84" s="26"/>
    </row>
    <row r="85" spans="1:34" s="27" customFormat="1" ht="19.95" customHeight="1" x14ac:dyDescent="0.3">
      <c r="A85" s="28" t="str">
        <f t="shared" si="8"/>
        <v>EBITDA</v>
      </c>
      <c r="B85" s="32">
        <v>1423</v>
      </c>
      <c r="C85" s="35">
        <v>560</v>
      </c>
      <c r="D85" s="33">
        <v>1.54</v>
      </c>
      <c r="E85" s="32">
        <v>2106</v>
      </c>
      <c r="F85" s="32">
        <v>1269</v>
      </c>
      <c r="G85" s="33">
        <v>0.66</v>
      </c>
      <c r="H85" s="23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3"/>
      <c r="Z85" s="23"/>
      <c r="AA85" s="29" t="s">
        <v>25</v>
      </c>
      <c r="AB85" s="29" t="s">
        <v>25</v>
      </c>
      <c r="AC85" s="30"/>
      <c r="AD85" s="30"/>
      <c r="AE85" s="30"/>
      <c r="AF85" s="26"/>
      <c r="AG85" s="26"/>
      <c r="AH85" s="26"/>
    </row>
    <row r="86" spans="1:34" s="27" customFormat="1" ht="19.95" customHeight="1" x14ac:dyDescent="0.3">
      <c r="A86" s="28"/>
      <c r="B86" s="42"/>
      <c r="C86" s="42"/>
      <c r="D86" s="42"/>
      <c r="E86" s="23"/>
      <c r="F86" s="23"/>
      <c r="G86" s="23"/>
      <c r="H86" s="23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3"/>
      <c r="Z86" s="23"/>
      <c r="AA86" s="43"/>
      <c r="AB86" s="43"/>
      <c r="AC86" s="30"/>
      <c r="AD86" s="30"/>
      <c r="AE86" s="30"/>
      <c r="AF86" s="26"/>
      <c r="AG86" s="26"/>
      <c r="AH86" s="26"/>
    </row>
    <row r="87" spans="1:34" s="27" customFormat="1" ht="19.95" customHeight="1" x14ac:dyDescent="0.3">
      <c r="A87" s="114" t="str">
        <f t="shared" ref="A87:A105" si="10">IF(B$1="SWITCH TO ENGLISH",AA87,AB87)</f>
        <v>Ciepłownictwo</v>
      </c>
      <c r="B87" s="115"/>
      <c r="C87" s="115"/>
      <c r="D87" s="115"/>
      <c r="E87" s="116"/>
      <c r="F87" s="116"/>
      <c r="G87" s="116"/>
      <c r="H87" s="23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3"/>
      <c r="Z87" s="23"/>
      <c r="AA87" s="117" t="s">
        <v>105</v>
      </c>
      <c r="AB87" s="117" t="s">
        <v>223</v>
      </c>
      <c r="AC87" s="117"/>
      <c r="AD87" s="117"/>
      <c r="AE87" s="30"/>
      <c r="AF87" s="26"/>
      <c r="AG87" s="26"/>
      <c r="AH87" s="26"/>
    </row>
    <row r="88" spans="1:34" s="27" customFormat="1" ht="19.95" customHeight="1" thickBot="1" x14ac:dyDescent="0.35">
      <c r="A88" s="118" t="str">
        <f t="shared" si="10"/>
        <v>[mln PLN]</v>
      </c>
      <c r="B88" s="199" t="str">
        <f>B68</f>
        <v>II kw. 2019</v>
      </c>
      <c r="C88" s="199" t="str">
        <f t="shared" ref="C88:G88" si="11">C68</f>
        <v>II kw. 2018</v>
      </c>
      <c r="D88" s="199" t="str">
        <f t="shared" si="11"/>
        <v>r/r</v>
      </c>
      <c r="E88" s="199" t="str">
        <f t="shared" si="11"/>
        <v>I pół. 2019</v>
      </c>
      <c r="F88" s="199" t="str">
        <f t="shared" si="11"/>
        <v>I pół. 2018</v>
      </c>
      <c r="G88" s="199" t="str">
        <f t="shared" si="11"/>
        <v>r/r</v>
      </c>
      <c r="H88" s="23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3"/>
      <c r="Z88" s="23"/>
      <c r="AA88" s="119" t="s">
        <v>50</v>
      </c>
      <c r="AB88" s="119" t="s">
        <v>51</v>
      </c>
      <c r="AC88" s="30"/>
      <c r="AD88" s="30"/>
      <c r="AE88" s="30"/>
      <c r="AF88" s="26"/>
      <c r="AG88" s="26"/>
      <c r="AH88" s="26"/>
    </row>
    <row r="89" spans="1:34" s="27" customFormat="1" ht="19.95" customHeight="1" x14ac:dyDescent="0.3">
      <c r="A89" s="198" t="str">
        <f t="shared" si="10"/>
        <v>Przychody ze sprzedaży, w tym:</v>
      </c>
      <c r="B89" s="200">
        <v>1085</v>
      </c>
      <c r="C89" s="200">
        <v>1119</v>
      </c>
      <c r="D89" s="201">
        <v>-0.03</v>
      </c>
      <c r="E89" s="196">
        <v>3101</v>
      </c>
      <c r="F89" s="196">
        <v>2985</v>
      </c>
      <c r="G89" s="197">
        <v>0.04</v>
      </c>
      <c r="H89" s="23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3"/>
      <c r="Z89" s="23"/>
      <c r="AA89" s="119" t="s">
        <v>123</v>
      </c>
      <c r="AB89" s="120" t="s">
        <v>153</v>
      </c>
      <c r="AC89" s="30"/>
      <c r="AD89" s="30"/>
      <c r="AE89" s="30"/>
      <c r="AF89" s="26"/>
      <c r="AG89" s="26"/>
      <c r="AH89" s="26"/>
    </row>
    <row r="90" spans="1:34" s="27" customFormat="1" ht="19.95" customHeight="1" x14ac:dyDescent="0.3">
      <c r="A90" s="121" t="str">
        <f t="shared" si="10"/>
        <v>Przychody ze sprzedaży energii elektrycznej</v>
      </c>
      <c r="B90" s="51">
        <v>802</v>
      </c>
      <c r="C90" s="51">
        <v>672</v>
      </c>
      <c r="D90" s="179">
        <v>0.19</v>
      </c>
      <c r="E90" s="147">
        <v>1942</v>
      </c>
      <c r="F90" s="147">
        <v>1548</v>
      </c>
      <c r="G90" s="179">
        <v>0.25</v>
      </c>
      <c r="H90" s="2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3"/>
      <c r="Z90" s="23"/>
      <c r="AA90" s="122" t="s">
        <v>125</v>
      </c>
      <c r="AB90" s="103" t="s">
        <v>126</v>
      </c>
      <c r="AC90" s="30"/>
      <c r="AD90" s="30"/>
      <c r="AE90" s="30"/>
      <c r="AF90" s="26"/>
      <c r="AG90" s="26"/>
      <c r="AH90" s="26"/>
    </row>
    <row r="91" spans="1:34" s="27" customFormat="1" ht="19.95" customHeight="1" x14ac:dyDescent="0.3">
      <c r="A91" s="121" t="str">
        <f t="shared" si="10"/>
        <v>Rekompensaty z tytułu rozwiązania KDT</v>
      </c>
      <c r="B91" s="51">
        <v>4</v>
      </c>
      <c r="C91" s="51">
        <v>-97</v>
      </c>
      <c r="D91" s="178">
        <v>-1.04</v>
      </c>
      <c r="E91" s="51">
        <v>5</v>
      </c>
      <c r="F91" s="51">
        <v>-83</v>
      </c>
      <c r="G91" s="51" t="s">
        <v>21</v>
      </c>
      <c r="H91" s="23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3"/>
      <c r="Z91" s="23"/>
      <c r="AA91" s="122" t="s">
        <v>154</v>
      </c>
      <c r="AB91" s="103" t="s">
        <v>155</v>
      </c>
      <c r="AC91" s="30"/>
      <c r="AD91" s="30"/>
      <c r="AE91" s="30"/>
      <c r="AF91" s="26"/>
      <c r="AG91" s="26"/>
      <c r="AH91" s="26"/>
    </row>
    <row r="92" spans="1:34" s="27" customFormat="1" ht="19.95" customHeight="1" x14ac:dyDescent="0.3">
      <c r="A92" s="121" t="str">
        <f t="shared" si="10"/>
        <v>Przychody ze sprzedaży ciepła</v>
      </c>
      <c r="B92" s="51">
        <v>334</v>
      </c>
      <c r="C92" s="51">
        <v>266</v>
      </c>
      <c r="D92" s="179">
        <v>0.26</v>
      </c>
      <c r="E92" s="147">
        <v>1037</v>
      </c>
      <c r="F92" s="147">
        <v>1037</v>
      </c>
      <c r="G92" s="202">
        <v>0</v>
      </c>
      <c r="H92" s="23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3"/>
      <c r="Z92" s="23"/>
      <c r="AA92" s="122" t="s">
        <v>129</v>
      </c>
      <c r="AB92" s="103" t="s">
        <v>130</v>
      </c>
      <c r="AC92" s="30"/>
      <c r="AD92" s="30"/>
      <c r="AE92" s="30"/>
      <c r="AF92" s="26"/>
      <c r="AG92" s="26"/>
      <c r="AH92" s="26"/>
    </row>
    <row r="93" spans="1:34" s="27" customFormat="1" ht="19.95" customHeight="1" thickBot="1" x14ac:dyDescent="0.35">
      <c r="A93" s="123" t="str">
        <f t="shared" si="10"/>
        <v>Przychody ze sprzedaży świadectw pochodzenia</v>
      </c>
      <c r="B93" s="105">
        <v>7</v>
      </c>
      <c r="C93" s="105">
        <v>45</v>
      </c>
      <c r="D93" s="110">
        <v>-0.84</v>
      </c>
      <c r="E93" s="105">
        <v>12</v>
      </c>
      <c r="F93" s="105">
        <v>223</v>
      </c>
      <c r="G93" s="110">
        <v>-0.95</v>
      </c>
      <c r="H93" s="23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3"/>
      <c r="Z93" s="23"/>
      <c r="AA93" s="122" t="s">
        <v>131</v>
      </c>
      <c r="AB93" s="103" t="s">
        <v>132</v>
      </c>
      <c r="AC93" s="30"/>
      <c r="AD93" s="30"/>
      <c r="AE93" s="30"/>
      <c r="AF93" s="26"/>
      <c r="AG93" s="26"/>
      <c r="AH93" s="26"/>
    </row>
    <row r="94" spans="1:34" s="27" customFormat="1" ht="19.95" customHeight="1" x14ac:dyDescent="0.3">
      <c r="A94" s="124" t="str">
        <f t="shared" si="10"/>
        <v>Koszty rodzajowe, w tym:</v>
      </c>
      <c r="B94" s="125">
        <v>821</v>
      </c>
      <c r="C94" s="125">
        <v>750</v>
      </c>
      <c r="D94" s="109">
        <v>0.09</v>
      </c>
      <c r="E94" s="108">
        <v>2079</v>
      </c>
      <c r="F94" s="108">
        <v>1866</v>
      </c>
      <c r="G94" s="109">
        <v>0.11</v>
      </c>
      <c r="H94" s="23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3"/>
      <c r="Z94" s="23"/>
      <c r="AA94" s="119" t="s">
        <v>133</v>
      </c>
      <c r="AB94" s="120" t="s">
        <v>134</v>
      </c>
      <c r="AC94" s="30"/>
      <c r="AD94" s="30"/>
      <c r="AE94" s="30"/>
      <c r="AF94" s="26"/>
      <c r="AG94" s="26"/>
      <c r="AH94" s="26"/>
    </row>
    <row r="95" spans="1:34" s="27" customFormat="1" ht="19.95" customHeight="1" x14ac:dyDescent="0.3">
      <c r="A95" s="126" t="str">
        <f t="shared" si="10"/>
        <v>Amortyzacja</v>
      </c>
      <c r="B95" s="35">
        <v>142</v>
      </c>
      <c r="C95" s="35">
        <v>197</v>
      </c>
      <c r="D95" s="33">
        <v>-0.28000000000000003</v>
      </c>
      <c r="E95" s="35">
        <v>291</v>
      </c>
      <c r="F95" s="35">
        <v>332</v>
      </c>
      <c r="G95" s="33">
        <v>-0.12</v>
      </c>
      <c r="H95" s="23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3"/>
      <c r="Z95" s="23"/>
      <c r="AA95" s="122" t="s">
        <v>135</v>
      </c>
      <c r="AB95" s="103" t="s">
        <v>136</v>
      </c>
      <c r="AC95" s="30"/>
      <c r="AD95" s="30"/>
      <c r="AE95" s="30"/>
      <c r="AF95" s="26"/>
      <c r="AG95" s="26"/>
      <c r="AH95" s="26"/>
    </row>
    <row r="96" spans="1:34" s="27" customFormat="1" ht="19.95" customHeight="1" x14ac:dyDescent="0.3">
      <c r="A96" s="126" t="str">
        <f t="shared" si="10"/>
        <v>Zużycie materiałów</v>
      </c>
      <c r="B96" s="35">
        <v>357</v>
      </c>
      <c r="C96" s="35">
        <v>278</v>
      </c>
      <c r="D96" s="34">
        <v>0.28000000000000003</v>
      </c>
      <c r="E96" s="35">
        <v>1056</v>
      </c>
      <c r="F96" s="35">
        <v>928</v>
      </c>
      <c r="G96" s="34">
        <v>0.14000000000000001</v>
      </c>
      <c r="H96" s="23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3"/>
      <c r="Z96" s="23"/>
      <c r="AA96" s="122" t="s">
        <v>137</v>
      </c>
      <c r="AB96" s="103" t="s">
        <v>138</v>
      </c>
      <c r="AC96" s="30"/>
      <c r="AD96" s="30"/>
      <c r="AE96" s="30"/>
      <c r="AF96" s="26"/>
      <c r="AG96" s="26"/>
      <c r="AH96" s="26"/>
    </row>
    <row r="97" spans="1:34" s="27" customFormat="1" ht="19.95" customHeight="1" x14ac:dyDescent="0.3">
      <c r="A97" s="126" t="str">
        <f t="shared" si="10"/>
        <v>Zużycie energii</v>
      </c>
      <c r="B97" s="35">
        <v>2</v>
      </c>
      <c r="C97" s="35">
        <v>2</v>
      </c>
      <c r="D97" s="38">
        <v>0</v>
      </c>
      <c r="E97" s="35">
        <v>4</v>
      </c>
      <c r="F97" s="35">
        <v>3</v>
      </c>
      <c r="G97" s="34">
        <v>0.33</v>
      </c>
      <c r="H97" s="23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3"/>
      <c r="Z97" s="23"/>
      <c r="AA97" s="122" t="s">
        <v>139</v>
      </c>
      <c r="AB97" s="103" t="s">
        <v>140</v>
      </c>
      <c r="AC97" s="30"/>
      <c r="AD97" s="30"/>
      <c r="AE97" s="30"/>
      <c r="AF97" s="26"/>
      <c r="AG97" s="26"/>
      <c r="AH97" s="26"/>
    </row>
    <row r="98" spans="1:34" s="27" customFormat="1" ht="19.95" customHeight="1" x14ac:dyDescent="0.3">
      <c r="A98" s="126" t="str">
        <f t="shared" si="10"/>
        <v>Usługi obce</v>
      </c>
      <c r="B98" s="35">
        <v>78</v>
      </c>
      <c r="C98" s="35">
        <v>77</v>
      </c>
      <c r="D98" s="34">
        <v>0.01</v>
      </c>
      <c r="E98" s="35">
        <v>166</v>
      </c>
      <c r="F98" s="35">
        <v>152</v>
      </c>
      <c r="G98" s="34">
        <v>0.09</v>
      </c>
      <c r="H98" s="23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3"/>
      <c r="Z98" s="23"/>
      <c r="AA98" s="122" t="s">
        <v>141</v>
      </c>
      <c r="AB98" s="103" t="s">
        <v>142</v>
      </c>
      <c r="AC98" s="30"/>
      <c r="AD98" s="30"/>
      <c r="AE98" s="30"/>
      <c r="AF98" s="26"/>
      <c r="AG98" s="26"/>
      <c r="AH98" s="26"/>
    </row>
    <row r="99" spans="1:34" s="27" customFormat="1" ht="19.95" customHeight="1" x14ac:dyDescent="0.3">
      <c r="A99" s="126" t="str">
        <f t="shared" si="10"/>
        <v>Podatki i opłaty</v>
      </c>
      <c r="B99" s="35">
        <v>98</v>
      </c>
      <c r="C99" s="35">
        <v>55</v>
      </c>
      <c r="D99" s="34">
        <v>0.78</v>
      </c>
      <c r="E99" s="35">
        <v>273</v>
      </c>
      <c r="F99" s="35">
        <v>175</v>
      </c>
      <c r="G99" s="34">
        <v>0.56000000000000005</v>
      </c>
      <c r="H99" s="23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3"/>
      <c r="Z99" s="23"/>
      <c r="AA99" s="122" t="s">
        <v>143</v>
      </c>
      <c r="AB99" s="103" t="s">
        <v>144</v>
      </c>
      <c r="AC99" s="30"/>
      <c r="AD99" s="30"/>
      <c r="AE99" s="30"/>
      <c r="AF99" s="26"/>
      <c r="AG99" s="26"/>
      <c r="AH99" s="26"/>
    </row>
    <row r="100" spans="1:34" s="27" customFormat="1" ht="19.95" customHeight="1" x14ac:dyDescent="0.3">
      <c r="A100" s="126" t="str">
        <f t="shared" si="10"/>
        <v>Koszty osobowe</v>
      </c>
      <c r="B100" s="35">
        <v>133</v>
      </c>
      <c r="C100" s="35">
        <v>131</v>
      </c>
      <c r="D100" s="34">
        <v>0.02</v>
      </c>
      <c r="E100" s="35">
        <v>270</v>
      </c>
      <c r="F100" s="35">
        <v>258</v>
      </c>
      <c r="G100" s="34">
        <v>0.05</v>
      </c>
      <c r="H100" s="23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3"/>
      <c r="Z100" s="23"/>
      <c r="AA100" s="122" t="s">
        <v>145</v>
      </c>
      <c r="AB100" s="103" t="s">
        <v>146</v>
      </c>
      <c r="AC100" s="30"/>
      <c r="AD100" s="30"/>
      <c r="AE100" s="30"/>
      <c r="AF100" s="26"/>
      <c r="AG100" s="26"/>
      <c r="AH100" s="26"/>
    </row>
    <row r="101" spans="1:34" s="27" customFormat="1" ht="19.95" customHeight="1" thickBot="1" x14ac:dyDescent="0.35">
      <c r="A101" s="123" t="str">
        <f t="shared" si="10"/>
        <v>Pozostałe koszty</v>
      </c>
      <c r="B101" s="105">
        <v>11</v>
      </c>
      <c r="C101" s="105">
        <v>10</v>
      </c>
      <c r="D101" s="110">
        <v>0.1</v>
      </c>
      <c r="E101" s="105">
        <v>19</v>
      </c>
      <c r="F101" s="105">
        <v>18</v>
      </c>
      <c r="G101" s="110">
        <v>0.06</v>
      </c>
      <c r="H101" s="23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3"/>
      <c r="Z101" s="23"/>
      <c r="AA101" s="122" t="s">
        <v>147</v>
      </c>
      <c r="AB101" s="103" t="s">
        <v>148</v>
      </c>
      <c r="AC101" s="30"/>
      <c r="AD101" s="30"/>
      <c r="AE101" s="30"/>
      <c r="AF101" s="26"/>
      <c r="AG101" s="26"/>
      <c r="AH101" s="26"/>
    </row>
    <row r="102" spans="1:34" s="27" customFormat="1" ht="19.95" customHeight="1" x14ac:dyDescent="0.3">
      <c r="A102" s="127" t="str">
        <f t="shared" si="10"/>
        <v>Koszt wytworzenia sprzedanych produktów</v>
      </c>
      <c r="B102" s="84">
        <v>705</v>
      </c>
      <c r="C102" s="84">
        <v>635</v>
      </c>
      <c r="D102" s="113">
        <v>0.11</v>
      </c>
      <c r="E102" s="112">
        <v>1837</v>
      </c>
      <c r="F102" s="112">
        <v>1629</v>
      </c>
      <c r="G102" s="113">
        <v>0.13</v>
      </c>
      <c r="H102" s="23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3"/>
      <c r="Z102" s="23"/>
      <c r="AA102" s="122" t="s">
        <v>149</v>
      </c>
      <c r="AB102" s="103" t="s">
        <v>150</v>
      </c>
      <c r="AC102" s="30"/>
      <c r="AD102" s="30"/>
      <c r="AE102" s="30"/>
      <c r="AF102" s="26"/>
      <c r="AG102" s="26"/>
      <c r="AH102" s="26"/>
    </row>
    <row r="103" spans="1:34" s="27" customFormat="1" ht="19.95" customHeight="1" x14ac:dyDescent="0.3">
      <c r="A103" s="121" t="str">
        <f t="shared" si="10"/>
        <v>Koszt własny sprzedaży</v>
      </c>
      <c r="B103" s="35">
        <v>1028</v>
      </c>
      <c r="C103" s="35">
        <v>1233</v>
      </c>
      <c r="D103" s="33">
        <v>-0.17</v>
      </c>
      <c r="E103" s="32">
        <v>2674</v>
      </c>
      <c r="F103" s="32">
        <v>2542</v>
      </c>
      <c r="G103" s="34">
        <v>0.05</v>
      </c>
      <c r="H103" s="23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3"/>
      <c r="Z103" s="23"/>
      <c r="AA103" s="122" t="s">
        <v>151</v>
      </c>
      <c r="AB103" s="103" t="s">
        <v>152</v>
      </c>
      <c r="AC103" s="30"/>
      <c r="AD103" s="30"/>
      <c r="AE103" s="30"/>
      <c r="AF103" s="26"/>
      <c r="AG103" s="26"/>
      <c r="AH103" s="26"/>
    </row>
    <row r="104" spans="1:34" s="27" customFormat="1" ht="19.95" customHeight="1" x14ac:dyDescent="0.3">
      <c r="A104" s="121" t="str">
        <f t="shared" si="10"/>
        <v>EBIT</v>
      </c>
      <c r="B104" s="35">
        <v>225</v>
      </c>
      <c r="C104" s="35">
        <v>-175</v>
      </c>
      <c r="D104" s="35" t="s">
        <v>21</v>
      </c>
      <c r="E104" s="35">
        <v>481</v>
      </c>
      <c r="F104" s="35">
        <v>271</v>
      </c>
      <c r="G104" s="33">
        <v>0.77</v>
      </c>
      <c r="H104" s="23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3"/>
      <c r="Z104" s="23"/>
      <c r="AA104" s="122" t="s">
        <v>27</v>
      </c>
      <c r="AB104" s="103" t="s">
        <v>27</v>
      </c>
      <c r="AC104" s="30"/>
      <c r="AD104" s="30"/>
      <c r="AE104" s="30"/>
      <c r="AF104" s="26"/>
      <c r="AG104" s="26"/>
      <c r="AH104" s="26"/>
    </row>
    <row r="105" spans="1:34" s="27" customFormat="1" ht="19.95" customHeight="1" x14ac:dyDescent="0.3">
      <c r="A105" s="121" t="str">
        <f t="shared" si="10"/>
        <v>EBITDA</v>
      </c>
      <c r="B105" s="35">
        <v>367</v>
      </c>
      <c r="C105" s="35">
        <v>22</v>
      </c>
      <c r="D105" s="33">
        <v>15.68</v>
      </c>
      <c r="E105" s="35">
        <v>772</v>
      </c>
      <c r="F105" s="35">
        <v>603</v>
      </c>
      <c r="G105" s="33">
        <v>0.28000000000000003</v>
      </c>
      <c r="H105" s="23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3"/>
      <c r="Z105" s="23"/>
      <c r="AA105" s="122" t="s">
        <v>25</v>
      </c>
      <c r="AB105" s="103" t="s">
        <v>25</v>
      </c>
      <c r="AC105" s="30"/>
      <c r="AD105" s="30"/>
      <c r="AE105" s="30"/>
      <c r="AF105" s="26"/>
      <c r="AG105" s="26"/>
      <c r="AH105" s="26"/>
    </row>
    <row r="106" spans="1:34" s="27" customFormat="1" ht="19.95" customHeight="1" x14ac:dyDescent="0.3">
      <c r="A106" s="99"/>
      <c r="B106" s="42"/>
      <c r="C106" s="42"/>
      <c r="D106" s="42"/>
      <c r="E106" s="24"/>
      <c r="F106" s="24"/>
      <c r="G106" s="24"/>
      <c r="H106" s="23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3"/>
      <c r="Z106" s="23"/>
      <c r="AA106" s="43"/>
      <c r="AB106" s="43"/>
      <c r="AC106" s="30"/>
      <c r="AD106" s="30"/>
      <c r="AE106" s="30"/>
      <c r="AF106" s="26"/>
      <c r="AG106" s="26"/>
      <c r="AH106" s="26"/>
    </row>
    <row r="107" spans="1:34" s="17" customFormat="1" ht="19.95" customHeight="1" thickBot="1" x14ac:dyDescent="0.35">
      <c r="A107" s="128" t="str">
        <f t="shared" ref="A107:A124" si="12">IF(B$1="SWITCH TO ENGLISH",AA107,AB107)</f>
        <v>Energetyka Odnawialna</v>
      </c>
      <c r="B107" s="129"/>
      <c r="C107" s="129"/>
      <c r="D107" s="129"/>
      <c r="E107" s="129"/>
      <c r="F107" s="129"/>
      <c r="G107" s="129"/>
      <c r="H107" s="23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19"/>
      <c r="Z107" s="19"/>
      <c r="AA107" s="20" t="s">
        <v>156</v>
      </c>
      <c r="AB107" s="207" t="s">
        <v>224</v>
      </c>
      <c r="AC107" s="45"/>
      <c r="AD107" s="45"/>
      <c r="AE107" s="45"/>
      <c r="AF107" s="46"/>
      <c r="AG107" s="46"/>
      <c r="AH107" s="46"/>
    </row>
    <row r="108" spans="1:34" s="27" customFormat="1" ht="19.95" customHeight="1" thickTop="1" thickBot="1" x14ac:dyDescent="0.35">
      <c r="A108" s="130" t="str">
        <f t="shared" si="12"/>
        <v>[mln PLN]</v>
      </c>
      <c r="B108" s="22" t="str">
        <f t="shared" ref="B108:G108" si="13">B68</f>
        <v>II kw. 2019</v>
      </c>
      <c r="C108" s="22" t="str">
        <f t="shared" si="13"/>
        <v>II kw. 2018</v>
      </c>
      <c r="D108" s="22" t="str">
        <f t="shared" si="13"/>
        <v>r/r</v>
      </c>
      <c r="E108" s="22" t="str">
        <f t="shared" si="13"/>
        <v>I pół. 2019</v>
      </c>
      <c r="F108" s="22" t="str">
        <f t="shared" si="13"/>
        <v>I pół. 2018</v>
      </c>
      <c r="G108" s="22" t="str">
        <f t="shared" si="13"/>
        <v>r/r</v>
      </c>
      <c r="H108" s="23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3"/>
      <c r="Z108" s="23"/>
      <c r="AA108" s="25" t="s">
        <v>50</v>
      </c>
      <c r="AB108" s="25" t="s">
        <v>51</v>
      </c>
      <c r="AC108" s="30"/>
      <c r="AD108" s="30"/>
      <c r="AE108" s="30"/>
      <c r="AF108" s="26"/>
      <c r="AG108" s="26"/>
      <c r="AH108" s="26"/>
    </row>
    <row r="109" spans="1:34" s="27" customFormat="1" ht="19.95" customHeight="1" x14ac:dyDescent="0.3">
      <c r="A109" s="203" t="str">
        <f t="shared" si="12"/>
        <v>Przychody ze sprzedaży, w tym:</v>
      </c>
      <c r="B109" s="200">
        <v>296</v>
      </c>
      <c r="C109" s="200">
        <v>190</v>
      </c>
      <c r="D109" s="197">
        <v>0.56000000000000005</v>
      </c>
      <c r="E109" s="200">
        <v>558</v>
      </c>
      <c r="F109" s="200">
        <v>402</v>
      </c>
      <c r="G109" s="197">
        <v>0.39</v>
      </c>
      <c r="H109" s="23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3"/>
      <c r="Z109" s="23"/>
      <c r="AA109" s="25" t="s">
        <v>123</v>
      </c>
      <c r="AB109" s="25" t="s">
        <v>124</v>
      </c>
      <c r="AC109" s="30"/>
      <c r="AD109" s="30"/>
      <c r="AE109" s="30"/>
      <c r="AF109" s="26"/>
      <c r="AG109" s="26"/>
      <c r="AH109" s="26"/>
    </row>
    <row r="110" spans="1:34" s="27" customFormat="1" ht="19.95" customHeight="1" x14ac:dyDescent="0.3">
      <c r="A110" s="28" t="str">
        <f t="shared" si="12"/>
        <v>Przychody ze sprzedaży energii elektrycznej</v>
      </c>
      <c r="B110" s="51">
        <v>158</v>
      </c>
      <c r="C110" s="51">
        <v>104</v>
      </c>
      <c r="D110" s="179">
        <v>0.52</v>
      </c>
      <c r="E110" s="51">
        <v>333</v>
      </c>
      <c r="F110" s="51">
        <v>216</v>
      </c>
      <c r="G110" s="179">
        <v>0.54</v>
      </c>
      <c r="H110" s="23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3"/>
      <c r="Z110" s="23"/>
      <c r="AA110" s="29" t="s">
        <v>125</v>
      </c>
      <c r="AB110" s="29" t="s">
        <v>126</v>
      </c>
      <c r="AC110" s="30"/>
      <c r="AD110" s="30"/>
      <c r="AE110" s="30"/>
      <c r="AF110" s="26"/>
      <c r="AG110" s="26"/>
      <c r="AH110" s="26"/>
    </row>
    <row r="111" spans="1:34" s="27" customFormat="1" ht="19.95" customHeight="1" x14ac:dyDescent="0.3">
      <c r="A111" s="28" t="str">
        <f t="shared" si="12"/>
        <v>Przychody ze sprzedaży świadectw pochodzenia</v>
      </c>
      <c r="B111" s="51">
        <v>72</v>
      </c>
      <c r="C111" s="51">
        <v>22</v>
      </c>
      <c r="D111" s="179">
        <v>2.27</v>
      </c>
      <c r="E111" s="51">
        <v>91</v>
      </c>
      <c r="F111" s="51">
        <v>52</v>
      </c>
      <c r="G111" s="179">
        <v>0.75</v>
      </c>
      <c r="H111" s="23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3"/>
      <c r="Z111" s="23"/>
      <c r="AA111" s="29" t="s">
        <v>131</v>
      </c>
      <c r="AB111" s="29" t="s">
        <v>132</v>
      </c>
      <c r="AC111" s="30"/>
      <c r="AD111" s="30"/>
      <c r="AE111" s="30"/>
      <c r="AF111" s="26"/>
      <c r="AG111" s="26"/>
      <c r="AH111" s="26"/>
    </row>
    <row r="112" spans="1:34" s="27" customFormat="1" ht="19.95" customHeight="1" thickBot="1" x14ac:dyDescent="0.35">
      <c r="A112" s="131" t="str">
        <f t="shared" si="12"/>
        <v>Przychody z RUS i leasingu</v>
      </c>
      <c r="B112" s="105">
        <v>63</v>
      </c>
      <c r="C112" s="105">
        <v>62</v>
      </c>
      <c r="D112" s="110">
        <v>0.02</v>
      </c>
      <c r="E112" s="105">
        <v>128</v>
      </c>
      <c r="F112" s="105">
        <v>131</v>
      </c>
      <c r="G112" s="110">
        <v>-0.02</v>
      </c>
      <c r="H112" s="23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3"/>
      <c r="Z112" s="23"/>
      <c r="AA112" s="122" t="s">
        <v>225</v>
      </c>
      <c r="AB112" s="103" t="s">
        <v>226</v>
      </c>
      <c r="AC112" s="30"/>
      <c r="AD112" s="30"/>
      <c r="AE112" s="30"/>
      <c r="AF112" s="26"/>
      <c r="AG112" s="26"/>
      <c r="AH112" s="26"/>
    </row>
    <row r="113" spans="1:34" s="27" customFormat="1" ht="19.95" customHeight="1" x14ac:dyDescent="0.3">
      <c r="A113" s="132" t="str">
        <f t="shared" si="12"/>
        <v>Koszty rodzajowe, w tym:</v>
      </c>
      <c r="B113" s="125">
        <v>193</v>
      </c>
      <c r="C113" s="125">
        <v>155</v>
      </c>
      <c r="D113" s="109">
        <v>0.25</v>
      </c>
      <c r="E113" s="125">
        <v>372</v>
      </c>
      <c r="F113" s="125">
        <v>326</v>
      </c>
      <c r="G113" s="109">
        <v>0.14000000000000001</v>
      </c>
      <c r="H113" s="23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3"/>
      <c r="Z113" s="23"/>
      <c r="AA113" s="25" t="s">
        <v>133</v>
      </c>
      <c r="AB113" s="25" t="s">
        <v>134</v>
      </c>
      <c r="AC113" s="30"/>
      <c r="AD113" s="30"/>
      <c r="AE113" s="30"/>
      <c r="AF113" s="26"/>
      <c r="AG113" s="26"/>
      <c r="AH113" s="26"/>
    </row>
    <row r="114" spans="1:34" s="27" customFormat="1" ht="19.95" customHeight="1" x14ac:dyDescent="0.3">
      <c r="A114" s="133" t="str">
        <f t="shared" si="12"/>
        <v>Amortyzacja</v>
      </c>
      <c r="B114" s="35">
        <v>65</v>
      </c>
      <c r="C114" s="35">
        <v>63</v>
      </c>
      <c r="D114" s="34">
        <v>0.03</v>
      </c>
      <c r="E114" s="35">
        <v>130</v>
      </c>
      <c r="F114" s="35">
        <v>127</v>
      </c>
      <c r="G114" s="34">
        <v>0.02</v>
      </c>
      <c r="H114" s="23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3"/>
      <c r="Z114" s="23"/>
      <c r="AA114" s="29" t="s">
        <v>135</v>
      </c>
      <c r="AB114" s="29" t="s">
        <v>136</v>
      </c>
      <c r="AC114" s="30"/>
      <c r="AD114" s="30"/>
      <c r="AE114" s="30"/>
      <c r="AF114" s="26"/>
      <c r="AG114" s="26"/>
      <c r="AH114" s="26"/>
    </row>
    <row r="115" spans="1:34" s="27" customFormat="1" ht="19.95" customHeight="1" x14ac:dyDescent="0.3">
      <c r="A115" s="133" t="str">
        <f t="shared" si="12"/>
        <v>Zużycie materiałów</v>
      </c>
      <c r="B115" s="35">
        <v>3</v>
      </c>
      <c r="C115" s="35">
        <v>1</v>
      </c>
      <c r="D115" s="34">
        <v>2</v>
      </c>
      <c r="E115" s="35">
        <v>4</v>
      </c>
      <c r="F115" s="35">
        <v>2</v>
      </c>
      <c r="G115" s="34">
        <v>1</v>
      </c>
      <c r="H115" s="23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3"/>
      <c r="Z115" s="23"/>
      <c r="AA115" s="29" t="s">
        <v>137</v>
      </c>
      <c r="AB115" s="29" t="s">
        <v>157</v>
      </c>
      <c r="AC115" s="30"/>
      <c r="AD115" s="30"/>
      <c r="AE115" s="30"/>
      <c r="AF115" s="26"/>
      <c r="AG115" s="26"/>
      <c r="AH115" s="26"/>
    </row>
    <row r="116" spans="1:34" s="27" customFormat="1" ht="19.95" customHeight="1" x14ac:dyDescent="0.3">
      <c r="A116" s="133" t="str">
        <f t="shared" si="12"/>
        <v>Zużycie energii</v>
      </c>
      <c r="B116" s="35">
        <v>64</v>
      </c>
      <c r="C116" s="35">
        <v>35</v>
      </c>
      <c r="D116" s="34">
        <v>0.83</v>
      </c>
      <c r="E116" s="35">
        <v>117</v>
      </c>
      <c r="F116" s="35">
        <v>72</v>
      </c>
      <c r="G116" s="34">
        <v>0.63</v>
      </c>
      <c r="H116" s="23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3"/>
      <c r="Z116" s="23"/>
      <c r="AA116" s="29" t="s">
        <v>139</v>
      </c>
      <c r="AB116" s="29" t="s">
        <v>140</v>
      </c>
      <c r="AC116" s="30"/>
      <c r="AD116" s="30"/>
      <c r="AE116" s="30"/>
      <c r="AF116" s="26"/>
      <c r="AG116" s="26"/>
      <c r="AH116" s="26"/>
    </row>
    <row r="117" spans="1:34" s="27" customFormat="1" ht="19.95" customHeight="1" x14ac:dyDescent="0.3">
      <c r="A117" s="133" t="str">
        <f t="shared" si="12"/>
        <v>Usługi obce</v>
      </c>
      <c r="B117" s="35">
        <v>19</v>
      </c>
      <c r="C117" s="35">
        <v>23</v>
      </c>
      <c r="D117" s="33">
        <v>-0.17</v>
      </c>
      <c r="E117" s="35">
        <v>39</v>
      </c>
      <c r="F117" s="35">
        <v>44</v>
      </c>
      <c r="G117" s="33">
        <v>-0.11</v>
      </c>
      <c r="H117" s="23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3"/>
      <c r="Z117" s="23"/>
      <c r="AA117" s="29" t="s">
        <v>141</v>
      </c>
      <c r="AB117" s="29" t="s">
        <v>142</v>
      </c>
      <c r="AC117" s="30"/>
      <c r="AD117" s="30"/>
      <c r="AE117" s="30"/>
      <c r="AF117" s="26"/>
      <c r="AG117" s="26"/>
      <c r="AH117" s="26"/>
    </row>
    <row r="118" spans="1:34" s="27" customFormat="1" ht="19.95" customHeight="1" x14ac:dyDescent="0.3">
      <c r="A118" s="133" t="str">
        <f t="shared" si="12"/>
        <v>Podatki i opłaty</v>
      </c>
      <c r="B118" s="35">
        <v>16</v>
      </c>
      <c r="C118" s="35">
        <v>8</v>
      </c>
      <c r="D118" s="34">
        <v>1</v>
      </c>
      <c r="E118" s="35">
        <v>32</v>
      </c>
      <c r="F118" s="35">
        <v>32</v>
      </c>
      <c r="G118" s="38">
        <v>0</v>
      </c>
      <c r="H118" s="23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3"/>
      <c r="Z118" s="23"/>
      <c r="AA118" s="29" t="s">
        <v>143</v>
      </c>
      <c r="AB118" s="29" t="s">
        <v>144</v>
      </c>
      <c r="AC118" s="30"/>
      <c r="AD118" s="30"/>
      <c r="AE118" s="30"/>
      <c r="AF118" s="26"/>
      <c r="AG118" s="26"/>
      <c r="AH118" s="26"/>
    </row>
    <row r="119" spans="1:34" s="27" customFormat="1" ht="19.95" customHeight="1" x14ac:dyDescent="0.3">
      <c r="A119" s="133" t="str">
        <f t="shared" si="12"/>
        <v>Koszty osobowe</v>
      </c>
      <c r="B119" s="35">
        <v>23</v>
      </c>
      <c r="C119" s="35">
        <v>21</v>
      </c>
      <c r="D119" s="34">
        <v>0.1</v>
      </c>
      <c r="E119" s="35">
        <v>45</v>
      </c>
      <c r="F119" s="35">
        <v>42</v>
      </c>
      <c r="G119" s="34">
        <v>7.0000000000000007E-2</v>
      </c>
      <c r="H119" s="23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3"/>
      <c r="Z119" s="23"/>
      <c r="AA119" s="29" t="s">
        <v>145</v>
      </c>
      <c r="AB119" s="29" t="s">
        <v>146</v>
      </c>
      <c r="AC119" s="30"/>
      <c r="AD119" s="30"/>
      <c r="AE119" s="30"/>
      <c r="AF119" s="26"/>
      <c r="AG119" s="26"/>
      <c r="AH119" s="26"/>
    </row>
    <row r="120" spans="1:34" s="27" customFormat="1" ht="19.95" customHeight="1" thickBot="1" x14ac:dyDescent="0.35">
      <c r="A120" s="131" t="str">
        <f t="shared" si="12"/>
        <v>Pozostałe koszty</v>
      </c>
      <c r="B120" s="105">
        <v>3</v>
      </c>
      <c r="C120" s="105">
        <v>3</v>
      </c>
      <c r="D120" s="106">
        <v>0</v>
      </c>
      <c r="E120" s="105">
        <v>5</v>
      </c>
      <c r="F120" s="105">
        <v>6</v>
      </c>
      <c r="G120" s="134">
        <v>-0.17</v>
      </c>
      <c r="H120" s="23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3"/>
      <c r="Z120" s="23"/>
      <c r="AA120" s="29" t="s">
        <v>147</v>
      </c>
      <c r="AB120" s="29" t="s">
        <v>148</v>
      </c>
      <c r="AC120" s="30"/>
      <c r="AD120" s="30"/>
      <c r="AE120" s="30"/>
      <c r="AF120" s="26"/>
      <c r="AG120" s="26"/>
      <c r="AH120" s="26"/>
    </row>
    <row r="121" spans="1:34" s="27" customFormat="1" ht="19.95" customHeight="1" x14ac:dyDescent="0.3">
      <c r="A121" s="135" t="str">
        <f t="shared" si="12"/>
        <v xml:space="preserve">Koszt wytworzenia sprzedanych produktów </v>
      </c>
      <c r="B121" s="84">
        <v>174</v>
      </c>
      <c r="C121" s="84">
        <v>136</v>
      </c>
      <c r="D121" s="113">
        <v>0.28000000000000003</v>
      </c>
      <c r="E121" s="84">
        <v>331</v>
      </c>
      <c r="F121" s="84">
        <v>288</v>
      </c>
      <c r="G121" s="113">
        <v>0.15</v>
      </c>
      <c r="H121" s="23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3"/>
      <c r="Z121" s="23"/>
      <c r="AA121" s="29" t="s">
        <v>158</v>
      </c>
      <c r="AB121" s="29" t="s">
        <v>150</v>
      </c>
      <c r="AC121" s="30"/>
      <c r="AD121" s="30"/>
      <c r="AE121" s="30"/>
      <c r="AF121" s="26"/>
      <c r="AG121" s="26"/>
      <c r="AH121" s="26"/>
    </row>
    <row r="122" spans="1:34" s="27" customFormat="1" ht="19.95" customHeight="1" x14ac:dyDescent="0.3">
      <c r="A122" s="133" t="str">
        <f t="shared" si="12"/>
        <v>Koszt własny sprzedaży</v>
      </c>
      <c r="B122" s="35">
        <v>179</v>
      </c>
      <c r="C122" s="35">
        <v>136</v>
      </c>
      <c r="D122" s="34">
        <v>0.32</v>
      </c>
      <c r="E122" s="35">
        <v>344</v>
      </c>
      <c r="F122" s="35">
        <v>289</v>
      </c>
      <c r="G122" s="34">
        <v>0.19</v>
      </c>
      <c r="H122" s="23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3"/>
      <c r="Z122" s="23"/>
      <c r="AA122" s="29" t="s">
        <v>151</v>
      </c>
      <c r="AB122" s="29" t="s">
        <v>152</v>
      </c>
      <c r="AC122" s="30"/>
      <c r="AD122" s="30"/>
      <c r="AE122" s="30"/>
      <c r="AF122" s="26"/>
      <c r="AG122" s="26"/>
      <c r="AH122" s="26"/>
    </row>
    <row r="123" spans="1:34" s="27" customFormat="1" ht="19.95" customHeight="1" x14ac:dyDescent="0.3">
      <c r="A123" s="133" t="str">
        <f t="shared" si="12"/>
        <v>EBIT</v>
      </c>
      <c r="B123" s="35">
        <v>80</v>
      </c>
      <c r="C123" s="35">
        <v>45</v>
      </c>
      <c r="D123" s="33">
        <v>0.78</v>
      </c>
      <c r="E123" s="35">
        <v>180</v>
      </c>
      <c r="F123" s="35">
        <v>95</v>
      </c>
      <c r="G123" s="33">
        <v>0.89</v>
      </c>
      <c r="H123" s="23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3"/>
      <c r="Z123" s="23"/>
      <c r="AA123" s="29" t="s">
        <v>27</v>
      </c>
      <c r="AB123" s="29" t="s">
        <v>27</v>
      </c>
      <c r="AC123" s="30"/>
      <c r="AD123" s="30"/>
      <c r="AE123" s="30"/>
      <c r="AF123" s="26"/>
      <c r="AG123" s="26"/>
      <c r="AH123" s="26"/>
    </row>
    <row r="124" spans="1:34" s="27" customFormat="1" ht="19.95" customHeight="1" x14ac:dyDescent="0.3">
      <c r="A124" s="133" t="str">
        <f t="shared" si="12"/>
        <v>EBITDA</v>
      </c>
      <c r="B124" s="35">
        <v>145</v>
      </c>
      <c r="C124" s="35">
        <v>108</v>
      </c>
      <c r="D124" s="33">
        <v>0.34</v>
      </c>
      <c r="E124" s="35">
        <v>310</v>
      </c>
      <c r="F124" s="35">
        <v>222</v>
      </c>
      <c r="G124" s="33">
        <v>0.4</v>
      </c>
      <c r="H124" s="23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3"/>
      <c r="Z124" s="23"/>
      <c r="AA124" s="29" t="s">
        <v>25</v>
      </c>
      <c r="AB124" s="29" t="s">
        <v>25</v>
      </c>
      <c r="AC124" s="30"/>
      <c r="AD124" s="30"/>
      <c r="AE124" s="30"/>
      <c r="AF124" s="26"/>
      <c r="AG124" s="26"/>
      <c r="AH124" s="26"/>
    </row>
    <row r="125" spans="1:34" s="27" customFormat="1" ht="19.95" customHeight="1" thickBot="1" x14ac:dyDescent="0.35">
      <c r="A125" s="133"/>
      <c r="B125" s="136"/>
      <c r="C125" s="136"/>
      <c r="D125" s="137"/>
      <c r="E125" s="23"/>
      <c r="F125" s="23"/>
      <c r="G125" s="23"/>
      <c r="H125" s="23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3"/>
      <c r="Z125" s="23"/>
      <c r="AA125" s="43"/>
      <c r="AB125" s="43"/>
      <c r="AC125" s="30"/>
      <c r="AD125" s="30"/>
      <c r="AE125" s="30"/>
      <c r="AF125" s="26"/>
      <c r="AG125" s="26"/>
      <c r="AH125" s="26"/>
    </row>
    <row r="126" spans="1:34" s="17" customFormat="1" ht="19.95" customHeight="1" thickTop="1" thickBot="1" x14ac:dyDescent="0.35">
      <c r="A126" s="138" t="str">
        <f t="shared" ref="A126:A142" si="14">IF(B$1="SWITCH TO ENGLISH",AA126,AB126)</f>
        <v>Dystrybucja</v>
      </c>
      <c r="B126" s="139"/>
      <c r="C126" s="139"/>
      <c r="D126" s="139"/>
      <c r="E126" s="139"/>
      <c r="F126" s="139"/>
      <c r="G126" s="139"/>
      <c r="H126" s="23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19"/>
      <c r="Z126" s="19"/>
      <c r="AA126" s="20" t="s">
        <v>159</v>
      </c>
      <c r="AB126" s="20" t="s">
        <v>96</v>
      </c>
      <c r="AC126" s="45"/>
      <c r="AD126" s="45"/>
      <c r="AE126" s="45"/>
      <c r="AF126" s="46"/>
      <c r="AG126" s="46"/>
      <c r="AH126" s="46"/>
    </row>
    <row r="127" spans="1:34" s="27" customFormat="1" ht="19.95" customHeight="1" thickTop="1" thickBot="1" x14ac:dyDescent="0.35">
      <c r="A127" s="130" t="str">
        <f t="shared" si="14"/>
        <v>[mln PLN]</v>
      </c>
      <c r="B127" s="22" t="str">
        <f>B108</f>
        <v>II kw. 2019</v>
      </c>
      <c r="C127" s="22" t="str">
        <f t="shared" ref="C127:G127" si="15">C108</f>
        <v>II kw. 2018</v>
      </c>
      <c r="D127" s="22" t="str">
        <f t="shared" si="15"/>
        <v>r/r</v>
      </c>
      <c r="E127" s="22" t="str">
        <f t="shared" si="15"/>
        <v>I pół. 2019</v>
      </c>
      <c r="F127" s="22" t="str">
        <f t="shared" si="15"/>
        <v>I pół. 2018</v>
      </c>
      <c r="G127" s="22" t="str">
        <f t="shared" si="15"/>
        <v>r/r</v>
      </c>
      <c r="H127" s="23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3"/>
      <c r="Z127" s="23"/>
      <c r="AA127" s="25" t="s">
        <v>50</v>
      </c>
      <c r="AB127" s="25" t="s">
        <v>51</v>
      </c>
      <c r="AC127" s="30"/>
      <c r="AD127" s="30"/>
      <c r="AE127" s="30"/>
      <c r="AF127" s="26"/>
      <c r="AG127" s="26"/>
      <c r="AH127" s="26"/>
    </row>
    <row r="128" spans="1:34" s="27" customFormat="1" ht="19.95" customHeight="1" x14ac:dyDescent="0.3">
      <c r="A128" s="203" t="str">
        <f t="shared" si="14"/>
        <v>Przychody ze sprzedaży, w tym:</v>
      </c>
      <c r="B128" s="196">
        <v>1487</v>
      </c>
      <c r="C128" s="196">
        <v>1404</v>
      </c>
      <c r="D128" s="197">
        <v>0.06</v>
      </c>
      <c r="E128" s="196">
        <v>3028</v>
      </c>
      <c r="F128" s="196">
        <v>2920</v>
      </c>
      <c r="G128" s="197">
        <v>0.04</v>
      </c>
      <c r="H128" s="23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3"/>
      <c r="Z128" s="23"/>
      <c r="AA128" s="25" t="s">
        <v>123</v>
      </c>
      <c r="AB128" s="25" t="s">
        <v>124</v>
      </c>
      <c r="AC128" s="30"/>
      <c r="AD128" s="30"/>
      <c r="AE128" s="30"/>
      <c r="AF128" s="26"/>
      <c r="AG128" s="26"/>
      <c r="AH128" s="26"/>
    </row>
    <row r="129" spans="1:34" s="27" customFormat="1" ht="19.95" customHeight="1" x14ac:dyDescent="0.3">
      <c r="A129" s="28" t="str">
        <f t="shared" si="14"/>
        <v>Przychody ze sprzedaży usług dystrybucyjnych</v>
      </c>
      <c r="B129" s="147">
        <v>1407</v>
      </c>
      <c r="C129" s="147">
        <v>1334</v>
      </c>
      <c r="D129" s="179">
        <v>0.05</v>
      </c>
      <c r="E129" s="147">
        <v>2870</v>
      </c>
      <c r="F129" s="147">
        <v>2782</v>
      </c>
      <c r="G129" s="179">
        <v>0.03</v>
      </c>
      <c r="H129" s="23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3"/>
      <c r="Z129" s="23"/>
      <c r="AA129" s="29" t="s">
        <v>160</v>
      </c>
      <c r="AB129" s="29" t="s">
        <v>161</v>
      </c>
      <c r="AC129" s="30"/>
      <c r="AD129" s="30"/>
      <c r="AE129" s="30"/>
      <c r="AF129" s="26"/>
      <c r="AG129" s="26"/>
      <c r="AH129" s="26"/>
    </row>
    <row r="130" spans="1:34" s="27" customFormat="1" ht="19.95" customHeight="1" thickBot="1" x14ac:dyDescent="0.35">
      <c r="A130" s="140" t="str">
        <f t="shared" si="14"/>
        <v>Pozostałe przychody z podstawowej działalności</v>
      </c>
      <c r="B130" s="57">
        <v>53</v>
      </c>
      <c r="C130" s="57">
        <v>45</v>
      </c>
      <c r="D130" s="204">
        <v>0.18</v>
      </c>
      <c r="E130" s="57">
        <v>105</v>
      </c>
      <c r="F130" s="57">
        <v>87</v>
      </c>
      <c r="G130" s="204">
        <v>0.21</v>
      </c>
      <c r="H130" s="23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3"/>
      <c r="Z130" s="23"/>
      <c r="AA130" s="29" t="s">
        <v>162</v>
      </c>
      <c r="AB130" s="29" t="s">
        <v>163</v>
      </c>
      <c r="AC130" s="30"/>
      <c r="AD130" s="30"/>
      <c r="AE130" s="30"/>
      <c r="AF130" s="26"/>
      <c r="AG130" s="26"/>
      <c r="AH130" s="26"/>
    </row>
    <row r="131" spans="1:34" s="27" customFormat="1" ht="19.95" customHeight="1" x14ac:dyDescent="0.3">
      <c r="A131" s="132" t="str">
        <f t="shared" si="14"/>
        <v>Koszty rodzajowe, w tym:</v>
      </c>
      <c r="B131" s="108">
        <v>1245</v>
      </c>
      <c r="C131" s="108">
        <v>1076</v>
      </c>
      <c r="D131" s="109">
        <v>0.16</v>
      </c>
      <c r="E131" s="108">
        <v>2464</v>
      </c>
      <c r="F131" s="108">
        <v>2280</v>
      </c>
      <c r="G131" s="109">
        <v>0.08</v>
      </c>
      <c r="H131" s="23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3"/>
      <c r="Z131" s="23"/>
      <c r="AA131" s="25" t="s">
        <v>133</v>
      </c>
      <c r="AB131" s="25" t="s">
        <v>134</v>
      </c>
      <c r="AC131" s="30"/>
      <c r="AD131" s="30"/>
      <c r="AE131" s="30"/>
      <c r="AF131" s="26"/>
      <c r="AG131" s="26"/>
      <c r="AH131" s="26"/>
    </row>
    <row r="132" spans="1:34" s="27" customFormat="1" ht="19.95" customHeight="1" x14ac:dyDescent="0.3">
      <c r="A132" s="133" t="str">
        <f t="shared" si="14"/>
        <v>Amortyzacja</v>
      </c>
      <c r="B132" s="35">
        <v>304</v>
      </c>
      <c r="C132" s="35">
        <v>291</v>
      </c>
      <c r="D132" s="34">
        <v>0.05</v>
      </c>
      <c r="E132" s="35">
        <v>604</v>
      </c>
      <c r="F132" s="35">
        <v>583</v>
      </c>
      <c r="G132" s="34">
        <v>0.04</v>
      </c>
      <c r="H132" s="23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3"/>
      <c r="Z132" s="23"/>
      <c r="AA132" s="29" t="s">
        <v>135</v>
      </c>
      <c r="AB132" s="29" t="s">
        <v>136</v>
      </c>
      <c r="AC132" s="30"/>
      <c r="AD132" s="30"/>
      <c r="AE132" s="30"/>
      <c r="AF132" s="26"/>
      <c r="AG132" s="26"/>
      <c r="AH132" s="26"/>
    </row>
    <row r="133" spans="1:34" s="27" customFormat="1" ht="19.95" customHeight="1" x14ac:dyDescent="0.3">
      <c r="A133" s="133" t="str">
        <f t="shared" si="14"/>
        <v>Zużycie materiałów</v>
      </c>
      <c r="B133" s="35">
        <v>16</v>
      </c>
      <c r="C133" s="35">
        <v>17</v>
      </c>
      <c r="D133" s="33">
        <v>-0.06</v>
      </c>
      <c r="E133" s="35">
        <v>30</v>
      </c>
      <c r="F133" s="35">
        <v>31</v>
      </c>
      <c r="G133" s="33">
        <v>-0.03</v>
      </c>
      <c r="H133" s="23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3"/>
      <c r="Z133" s="23"/>
      <c r="AA133" s="29" t="s">
        <v>137</v>
      </c>
      <c r="AB133" s="29" t="s">
        <v>157</v>
      </c>
      <c r="AC133" s="30"/>
      <c r="AD133" s="30"/>
      <c r="AE133" s="30"/>
      <c r="AF133" s="26"/>
      <c r="AG133" s="26"/>
      <c r="AH133" s="26"/>
    </row>
    <row r="134" spans="1:34" s="27" customFormat="1" ht="19.95" customHeight="1" x14ac:dyDescent="0.3">
      <c r="A134" s="133" t="str">
        <f t="shared" si="14"/>
        <v>Zużycie energii</v>
      </c>
      <c r="B134" s="35">
        <v>115</v>
      </c>
      <c r="C134" s="35">
        <v>40</v>
      </c>
      <c r="D134" s="34">
        <v>1.9</v>
      </c>
      <c r="E134" s="35">
        <v>235</v>
      </c>
      <c r="F134" s="35">
        <v>196</v>
      </c>
      <c r="G134" s="34">
        <v>0.2</v>
      </c>
      <c r="H134" s="23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3"/>
      <c r="Z134" s="23"/>
      <c r="AA134" s="29" t="s">
        <v>139</v>
      </c>
      <c r="AB134" s="29" t="s">
        <v>140</v>
      </c>
      <c r="AC134" s="30"/>
      <c r="AD134" s="30"/>
      <c r="AE134" s="30"/>
      <c r="AF134" s="26"/>
      <c r="AG134" s="26"/>
      <c r="AH134" s="26"/>
    </row>
    <row r="135" spans="1:34" s="27" customFormat="1" ht="19.95" customHeight="1" x14ac:dyDescent="0.3">
      <c r="A135" s="133" t="str">
        <f t="shared" si="14"/>
        <v>Usługi obce</v>
      </c>
      <c r="B135" s="35">
        <v>383</v>
      </c>
      <c r="C135" s="35">
        <v>350</v>
      </c>
      <c r="D135" s="34">
        <v>0.09</v>
      </c>
      <c r="E135" s="35">
        <v>740</v>
      </c>
      <c r="F135" s="35">
        <v>701</v>
      </c>
      <c r="G135" s="34">
        <v>0.06</v>
      </c>
      <c r="H135" s="23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3"/>
      <c r="Z135" s="23"/>
      <c r="AA135" s="29" t="s">
        <v>141</v>
      </c>
      <c r="AB135" s="29" t="s">
        <v>142</v>
      </c>
      <c r="AC135" s="30"/>
      <c r="AD135" s="30"/>
      <c r="AE135" s="30"/>
      <c r="AF135" s="26"/>
      <c r="AG135" s="26"/>
      <c r="AH135" s="26"/>
    </row>
    <row r="136" spans="1:34" s="27" customFormat="1" ht="19.95" customHeight="1" x14ac:dyDescent="0.3">
      <c r="A136" s="133" t="str">
        <f t="shared" si="14"/>
        <v>Podatki i opłaty</v>
      </c>
      <c r="B136" s="35">
        <v>110</v>
      </c>
      <c r="C136" s="35">
        <v>107</v>
      </c>
      <c r="D136" s="34">
        <v>0.02</v>
      </c>
      <c r="E136" s="35">
        <v>227</v>
      </c>
      <c r="F136" s="35">
        <v>219</v>
      </c>
      <c r="G136" s="34">
        <v>0.04</v>
      </c>
      <c r="H136" s="23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3"/>
      <c r="Z136" s="23"/>
      <c r="AA136" s="29" t="s">
        <v>143</v>
      </c>
      <c r="AB136" s="29" t="s">
        <v>144</v>
      </c>
      <c r="AC136" s="30"/>
      <c r="AD136" s="30"/>
      <c r="AE136" s="30"/>
      <c r="AF136" s="26"/>
      <c r="AG136" s="26"/>
      <c r="AH136" s="26"/>
    </row>
    <row r="137" spans="1:34" s="27" customFormat="1" ht="19.95" customHeight="1" x14ac:dyDescent="0.3">
      <c r="A137" s="133" t="str">
        <f t="shared" si="14"/>
        <v>Koszty osobowe</v>
      </c>
      <c r="B137" s="35">
        <v>312</v>
      </c>
      <c r="C137" s="35">
        <v>268</v>
      </c>
      <c r="D137" s="34">
        <v>0.16</v>
      </c>
      <c r="E137" s="35">
        <v>619</v>
      </c>
      <c r="F137" s="35">
        <v>542</v>
      </c>
      <c r="G137" s="34">
        <v>0.14000000000000001</v>
      </c>
      <c r="H137" s="23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3"/>
      <c r="Z137" s="23"/>
      <c r="AA137" s="29" t="s">
        <v>145</v>
      </c>
      <c r="AB137" s="29" t="s">
        <v>146</v>
      </c>
      <c r="AC137" s="30"/>
      <c r="AD137" s="30"/>
      <c r="AE137" s="30"/>
      <c r="AF137" s="26"/>
      <c r="AG137" s="26"/>
      <c r="AH137" s="26"/>
    </row>
    <row r="138" spans="1:34" s="27" customFormat="1" ht="19.95" customHeight="1" thickBot="1" x14ac:dyDescent="0.35">
      <c r="A138" s="131" t="str">
        <f t="shared" si="14"/>
        <v>Pozostałe koszty</v>
      </c>
      <c r="B138" s="105">
        <v>5</v>
      </c>
      <c r="C138" s="105">
        <v>3</v>
      </c>
      <c r="D138" s="110">
        <v>0.67</v>
      </c>
      <c r="E138" s="105">
        <v>9</v>
      </c>
      <c r="F138" s="105">
        <v>8</v>
      </c>
      <c r="G138" s="110">
        <v>0.13</v>
      </c>
      <c r="H138" s="23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3"/>
      <c r="Z138" s="23"/>
      <c r="AA138" s="29" t="s">
        <v>147</v>
      </c>
      <c r="AB138" s="29" t="s">
        <v>148</v>
      </c>
      <c r="AC138" s="30"/>
      <c r="AD138" s="30"/>
      <c r="AE138" s="30"/>
      <c r="AF138" s="26"/>
      <c r="AG138" s="26"/>
      <c r="AH138" s="26"/>
    </row>
    <row r="139" spans="1:34" s="27" customFormat="1" ht="19.95" customHeight="1" x14ac:dyDescent="0.3">
      <c r="A139" s="135" t="str">
        <f t="shared" si="14"/>
        <v>Koszt wytworzenia sprzedanych produktów</v>
      </c>
      <c r="B139" s="112">
        <v>1159</v>
      </c>
      <c r="C139" s="112">
        <v>1002</v>
      </c>
      <c r="D139" s="113">
        <v>0.16</v>
      </c>
      <c r="E139" s="112">
        <v>2293</v>
      </c>
      <c r="F139" s="112">
        <v>2126</v>
      </c>
      <c r="G139" s="113">
        <v>0.08</v>
      </c>
      <c r="H139" s="23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3"/>
      <c r="Z139" s="23"/>
      <c r="AA139" s="29" t="s">
        <v>149</v>
      </c>
      <c r="AB139" s="29" t="s">
        <v>150</v>
      </c>
      <c r="AC139" s="30"/>
      <c r="AD139" s="30"/>
      <c r="AE139" s="30"/>
      <c r="AF139" s="26"/>
      <c r="AG139" s="26"/>
      <c r="AH139" s="26"/>
    </row>
    <row r="140" spans="1:34" s="27" customFormat="1" ht="19.95" customHeight="1" x14ac:dyDescent="0.3">
      <c r="A140" s="133" t="str">
        <f t="shared" si="14"/>
        <v>Koszt własny sprzedaży</v>
      </c>
      <c r="B140" s="32">
        <v>1159</v>
      </c>
      <c r="C140" s="32">
        <v>1002</v>
      </c>
      <c r="D140" s="34">
        <v>0.16</v>
      </c>
      <c r="E140" s="32">
        <v>2293</v>
      </c>
      <c r="F140" s="32">
        <v>2126</v>
      </c>
      <c r="G140" s="34">
        <v>0.08</v>
      </c>
      <c r="H140" s="23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3"/>
      <c r="Z140" s="23"/>
      <c r="AA140" s="29" t="s">
        <v>151</v>
      </c>
      <c r="AB140" s="29" t="s">
        <v>152</v>
      </c>
      <c r="AC140" s="30"/>
      <c r="AD140" s="30"/>
      <c r="AE140" s="30"/>
      <c r="AF140" s="26"/>
      <c r="AG140" s="26"/>
      <c r="AH140" s="26"/>
    </row>
    <row r="141" spans="1:34" s="27" customFormat="1" ht="19.95" customHeight="1" x14ac:dyDescent="0.3">
      <c r="A141" s="133" t="str">
        <f t="shared" si="14"/>
        <v>EBIT</v>
      </c>
      <c r="B141" s="35">
        <v>263</v>
      </c>
      <c r="C141" s="35">
        <v>342</v>
      </c>
      <c r="D141" s="34">
        <v>-0.23</v>
      </c>
      <c r="E141" s="35">
        <v>609</v>
      </c>
      <c r="F141" s="35">
        <v>688</v>
      </c>
      <c r="G141" s="34">
        <v>-0.11</v>
      </c>
      <c r="H141" s="23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3"/>
      <c r="Z141" s="23"/>
      <c r="AA141" s="29" t="s">
        <v>27</v>
      </c>
      <c r="AB141" s="29" t="s">
        <v>27</v>
      </c>
      <c r="AC141" s="30"/>
      <c r="AD141" s="30"/>
      <c r="AE141" s="30"/>
      <c r="AF141" s="26"/>
      <c r="AG141" s="26"/>
      <c r="AH141" s="26"/>
    </row>
    <row r="142" spans="1:34" s="27" customFormat="1" ht="19.95" customHeight="1" x14ac:dyDescent="0.3">
      <c r="A142" s="28" t="str">
        <f t="shared" si="14"/>
        <v>EBITDA</v>
      </c>
      <c r="B142" s="51">
        <v>566</v>
      </c>
      <c r="C142" s="51">
        <v>632</v>
      </c>
      <c r="D142" s="178">
        <v>-0.1</v>
      </c>
      <c r="E142" s="147">
        <v>1211</v>
      </c>
      <c r="F142" s="147">
        <v>1270</v>
      </c>
      <c r="G142" s="178">
        <v>-0.05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3"/>
      <c r="Z142" s="23"/>
      <c r="AA142" s="29" t="s">
        <v>25</v>
      </c>
      <c r="AB142" s="29" t="s">
        <v>25</v>
      </c>
      <c r="AC142" s="30"/>
      <c r="AD142" s="30"/>
      <c r="AE142" s="30"/>
      <c r="AF142" s="26"/>
      <c r="AG142" s="26"/>
      <c r="AH142" s="26"/>
    </row>
    <row r="143" spans="1:34" s="27" customFormat="1" ht="19.95" customHeight="1" x14ac:dyDescent="0.3">
      <c r="A143" s="99"/>
      <c r="B143" s="42"/>
      <c r="C143" s="42"/>
      <c r="D143" s="42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3"/>
      <c r="Z143" s="23"/>
      <c r="AA143" s="43"/>
      <c r="AB143" s="43"/>
      <c r="AC143" s="30"/>
      <c r="AD143" s="30"/>
      <c r="AE143" s="30"/>
      <c r="AF143" s="26"/>
      <c r="AG143" s="26"/>
      <c r="AH143" s="26"/>
    </row>
    <row r="144" spans="1:34" s="17" customFormat="1" ht="19.95" customHeight="1" thickBot="1" x14ac:dyDescent="0.35">
      <c r="A144" s="128" t="str">
        <f t="shared" ref="A144:A162" si="16">IF(B$1="SWITCH TO ENGLISH",AA144,AB144)</f>
        <v xml:space="preserve">Obrót </v>
      </c>
      <c r="B144" s="129"/>
      <c r="C144" s="129"/>
      <c r="D144" s="129"/>
      <c r="E144" s="129"/>
      <c r="F144" s="129"/>
      <c r="G144" s="129"/>
      <c r="H144" s="23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19"/>
      <c r="Z144" s="19"/>
      <c r="AA144" s="20" t="s">
        <v>209</v>
      </c>
      <c r="AB144" s="20" t="s">
        <v>210</v>
      </c>
      <c r="AC144" s="45"/>
      <c r="AD144" s="45"/>
      <c r="AE144" s="45"/>
      <c r="AF144" s="46"/>
      <c r="AG144" s="46"/>
      <c r="AH144" s="46"/>
    </row>
    <row r="145" spans="1:34" s="27" customFormat="1" ht="19.95" customHeight="1" thickTop="1" x14ac:dyDescent="0.3">
      <c r="A145" s="141" t="str">
        <f t="shared" si="16"/>
        <v>[mln PLN]</v>
      </c>
      <c r="B145" s="22" t="str">
        <f>B127</f>
        <v>II kw. 2019</v>
      </c>
      <c r="C145" s="22" t="str">
        <f t="shared" ref="C145:G145" si="17">C127</f>
        <v>II kw. 2018</v>
      </c>
      <c r="D145" s="22" t="str">
        <f t="shared" si="17"/>
        <v>r/r</v>
      </c>
      <c r="E145" s="22" t="str">
        <f t="shared" si="17"/>
        <v>I pół. 2019</v>
      </c>
      <c r="F145" s="22" t="str">
        <f t="shared" si="17"/>
        <v>I pół. 2018</v>
      </c>
      <c r="G145" s="22" t="str">
        <f t="shared" si="17"/>
        <v>r/r</v>
      </c>
      <c r="H145" s="23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3"/>
      <c r="Z145" s="23"/>
      <c r="AA145" s="25" t="s">
        <v>50</v>
      </c>
      <c r="AB145" s="25" t="s">
        <v>51</v>
      </c>
      <c r="AC145" s="30"/>
      <c r="AD145" s="30"/>
      <c r="AE145" s="30"/>
      <c r="AF145" s="26"/>
      <c r="AG145" s="26"/>
      <c r="AH145" s="26"/>
    </row>
    <row r="146" spans="1:34" s="27" customFormat="1" ht="19.95" customHeight="1" x14ac:dyDescent="0.3">
      <c r="A146" s="142" t="str">
        <f t="shared" si="16"/>
        <v>Przychody ze sprzedaży, w tym:</v>
      </c>
      <c r="B146" s="143">
        <v>3703</v>
      </c>
      <c r="C146" s="143">
        <v>3268</v>
      </c>
      <c r="D146" s="144">
        <v>0.13</v>
      </c>
      <c r="E146" s="143">
        <v>9142</v>
      </c>
      <c r="F146" s="143">
        <v>6919</v>
      </c>
      <c r="G146" s="144">
        <v>0.32</v>
      </c>
      <c r="H146" s="23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3"/>
      <c r="Z146" s="23"/>
      <c r="AA146" s="25" t="s">
        <v>123</v>
      </c>
      <c r="AB146" s="25" t="s">
        <v>124</v>
      </c>
      <c r="AC146" s="30"/>
      <c r="AD146" s="30"/>
      <c r="AE146" s="30"/>
      <c r="AF146" s="26"/>
      <c r="AG146" s="26"/>
      <c r="AH146" s="26"/>
    </row>
    <row r="147" spans="1:34" s="27" customFormat="1" ht="19.95" customHeight="1" x14ac:dyDescent="0.3">
      <c r="A147" s="133" t="str">
        <f t="shared" si="16"/>
        <v>Przychody ze sprzedaży energii elektrycznej</v>
      </c>
      <c r="B147" s="32">
        <v>2152</v>
      </c>
      <c r="C147" s="32">
        <v>2400</v>
      </c>
      <c r="D147" s="34">
        <v>-0.1</v>
      </c>
      <c r="E147" s="32">
        <v>5543</v>
      </c>
      <c r="F147" s="32">
        <v>4907</v>
      </c>
      <c r="G147" s="33">
        <v>0.13</v>
      </c>
      <c r="H147" s="23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3"/>
      <c r="Z147" s="23"/>
      <c r="AA147" s="29" t="s">
        <v>125</v>
      </c>
      <c r="AB147" s="29" t="s">
        <v>126</v>
      </c>
      <c r="AC147" s="30"/>
      <c r="AD147" s="30"/>
      <c r="AE147" s="30"/>
      <c r="AF147" s="26"/>
      <c r="AG147" s="26"/>
      <c r="AH147" s="26"/>
    </row>
    <row r="148" spans="1:34" s="27" customFormat="1" ht="19.95" customHeight="1" x14ac:dyDescent="0.3">
      <c r="A148" s="133" t="str">
        <f t="shared" si="16"/>
        <v>Przychody ze sprzedaży uprawnień CO2</v>
      </c>
      <c r="B148" s="35">
        <v>51</v>
      </c>
      <c r="C148" s="35">
        <v>55</v>
      </c>
      <c r="D148" s="34">
        <v>-7.0000000000000007E-2</v>
      </c>
      <c r="E148" s="32">
        <v>1276</v>
      </c>
      <c r="F148" s="35">
        <v>124</v>
      </c>
      <c r="G148" s="33">
        <v>9.2899999999999991</v>
      </c>
      <c r="H148" s="23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3"/>
      <c r="Z148" s="23"/>
      <c r="AA148" s="29" t="s">
        <v>164</v>
      </c>
      <c r="AB148" s="29" t="s">
        <v>165</v>
      </c>
      <c r="AC148" s="30"/>
      <c r="AD148" s="30"/>
      <c r="AE148" s="30"/>
      <c r="AF148" s="26"/>
      <c r="AG148" s="26"/>
      <c r="AH148" s="26"/>
    </row>
    <row r="149" spans="1:34" s="27" customFormat="1" ht="19.95" customHeight="1" x14ac:dyDescent="0.3">
      <c r="A149" s="133" t="str">
        <f t="shared" si="16"/>
        <v>Przychody ze sprzedaży gazu</v>
      </c>
      <c r="B149" s="35">
        <v>128</v>
      </c>
      <c r="C149" s="35">
        <v>85</v>
      </c>
      <c r="D149" s="33">
        <v>0.51</v>
      </c>
      <c r="E149" s="35">
        <v>285</v>
      </c>
      <c r="F149" s="35">
        <v>340</v>
      </c>
      <c r="G149" s="34">
        <v>-0.16</v>
      </c>
      <c r="H149" s="23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3"/>
      <c r="Z149" s="23"/>
      <c r="AA149" s="29" t="s">
        <v>166</v>
      </c>
      <c r="AB149" s="29" t="s">
        <v>167</v>
      </c>
      <c r="AC149" s="30"/>
      <c r="AD149" s="30"/>
      <c r="AE149" s="30"/>
      <c r="AF149" s="26"/>
      <c r="AG149" s="26"/>
      <c r="AH149" s="26"/>
    </row>
    <row r="150" spans="1:34" s="27" customFormat="1" ht="19.95" customHeight="1" thickBot="1" x14ac:dyDescent="0.35">
      <c r="A150" s="131" t="str">
        <f t="shared" si="16"/>
        <v>Przychody ze sprzedaży innych paliw</v>
      </c>
      <c r="B150" s="105">
        <v>222</v>
      </c>
      <c r="C150" s="105">
        <v>577</v>
      </c>
      <c r="D150" s="110">
        <v>-0.62</v>
      </c>
      <c r="E150" s="105">
        <v>647</v>
      </c>
      <c r="F150" s="105">
        <v>1223</v>
      </c>
      <c r="G150" s="110">
        <v>-0.47</v>
      </c>
      <c r="H150" s="23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3"/>
      <c r="Z150" s="23"/>
      <c r="AA150" s="29" t="s">
        <v>168</v>
      </c>
      <c r="AB150" s="29" t="s">
        <v>169</v>
      </c>
      <c r="AC150" s="30"/>
      <c r="AD150" s="30"/>
      <c r="AE150" s="30"/>
      <c r="AF150" s="26"/>
      <c r="AG150" s="26"/>
      <c r="AH150" s="26"/>
    </row>
    <row r="151" spans="1:34" s="27" customFormat="1" ht="19.95" customHeight="1" x14ac:dyDescent="0.3">
      <c r="A151" s="132" t="str">
        <f t="shared" si="16"/>
        <v>Koszty rodzajowe, w tym:</v>
      </c>
      <c r="B151" s="125">
        <v>335</v>
      </c>
      <c r="C151" s="125">
        <v>378</v>
      </c>
      <c r="D151" s="145">
        <v>-0.11</v>
      </c>
      <c r="E151" s="125">
        <v>679</v>
      </c>
      <c r="F151" s="125">
        <v>762</v>
      </c>
      <c r="G151" s="145">
        <v>-0.11</v>
      </c>
      <c r="H151" s="23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3"/>
      <c r="Z151" s="23"/>
      <c r="AA151" s="25" t="s">
        <v>133</v>
      </c>
      <c r="AB151" s="25" t="s">
        <v>134</v>
      </c>
      <c r="AC151" s="30"/>
      <c r="AD151" s="30"/>
      <c r="AE151" s="30"/>
      <c r="AF151" s="26"/>
      <c r="AG151" s="26"/>
      <c r="AH151" s="26"/>
    </row>
    <row r="152" spans="1:34" s="27" customFormat="1" ht="19.95" customHeight="1" x14ac:dyDescent="0.3">
      <c r="A152" s="133" t="str">
        <f t="shared" si="16"/>
        <v>Amortyzacja</v>
      </c>
      <c r="B152" s="35">
        <v>8</v>
      </c>
      <c r="C152" s="35">
        <v>6</v>
      </c>
      <c r="D152" s="34">
        <v>0.33</v>
      </c>
      <c r="E152" s="35">
        <v>16</v>
      </c>
      <c r="F152" s="35">
        <v>13</v>
      </c>
      <c r="G152" s="34">
        <v>0.23</v>
      </c>
      <c r="H152" s="23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3"/>
      <c r="Z152" s="23"/>
      <c r="AA152" s="29" t="s">
        <v>135</v>
      </c>
      <c r="AB152" s="29" t="s">
        <v>136</v>
      </c>
      <c r="AC152" s="30"/>
      <c r="AD152" s="30"/>
      <c r="AE152" s="30"/>
      <c r="AF152" s="26"/>
      <c r="AG152" s="26"/>
      <c r="AH152" s="26"/>
    </row>
    <row r="153" spans="1:34" s="27" customFormat="1" ht="19.95" customHeight="1" x14ac:dyDescent="0.3">
      <c r="A153" s="133" t="str">
        <f t="shared" si="16"/>
        <v>Zużycie materiałów</v>
      </c>
      <c r="B153" s="35">
        <v>1</v>
      </c>
      <c r="C153" s="35">
        <v>1</v>
      </c>
      <c r="D153" s="38">
        <v>0</v>
      </c>
      <c r="E153" s="35">
        <v>2</v>
      </c>
      <c r="F153" s="35">
        <v>2</v>
      </c>
      <c r="G153" s="38">
        <v>0</v>
      </c>
      <c r="H153" s="23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3"/>
      <c r="Z153" s="23"/>
      <c r="AA153" s="29" t="s">
        <v>137</v>
      </c>
      <c r="AB153" s="29" t="s">
        <v>157</v>
      </c>
      <c r="AC153" s="30"/>
      <c r="AD153" s="30"/>
      <c r="AE153" s="30"/>
      <c r="AF153" s="26"/>
      <c r="AG153" s="26"/>
      <c r="AH153" s="26"/>
    </row>
    <row r="154" spans="1:34" s="27" customFormat="1" ht="19.95" customHeight="1" x14ac:dyDescent="0.3">
      <c r="A154" s="133" t="str">
        <f t="shared" si="16"/>
        <v>Zużycie energii</v>
      </c>
      <c r="B154" s="35">
        <v>1</v>
      </c>
      <c r="C154" s="35">
        <v>1</v>
      </c>
      <c r="D154" s="38">
        <v>0</v>
      </c>
      <c r="E154" s="35">
        <v>2</v>
      </c>
      <c r="F154" s="35">
        <v>2</v>
      </c>
      <c r="G154" s="38">
        <v>0</v>
      </c>
      <c r="H154" s="23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3"/>
      <c r="Z154" s="23"/>
      <c r="AA154" s="29" t="s">
        <v>139</v>
      </c>
      <c r="AB154" s="29" t="s">
        <v>140</v>
      </c>
      <c r="AC154" s="30"/>
      <c r="AD154" s="30"/>
      <c r="AE154" s="30"/>
      <c r="AF154" s="26"/>
      <c r="AG154" s="26"/>
      <c r="AH154" s="26"/>
    </row>
    <row r="155" spans="1:34" s="27" customFormat="1" ht="19.95" customHeight="1" x14ac:dyDescent="0.3">
      <c r="A155" s="133" t="str">
        <f t="shared" si="16"/>
        <v>Usługi obce</v>
      </c>
      <c r="B155" s="35">
        <v>74</v>
      </c>
      <c r="C155" s="35">
        <v>89</v>
      </c>
      <c r="D155" s="33">
        <v>-0.17</v>
      </c>
      <c r="E155" s="35">
        <v>147</v>
      </c>
      <c r="F155" s="35">
        <v>174</v>
      </c>
      <c r="G155" s="33">
        <v>-0.16</v>
      </c>
      <c r="H155" s="23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3"/>
      <c r="Z155" s="23"/>
      <c r="AA155" s="29" t="s">
        <v>141</v>
      </c>
      <c r="AB155" s="29" t="s">
        <v>142</v>
      </c>
      <c r="AC155" s="30"/>
      <c r="AD155" s="30"/>
      <c r="AE155" s="30"/>
      <c r="AF155" s="26"/>
      <c r="AG155" s="26"/>
      <c r="AH155" s="26"/>
    </row>
    <row r="156" spans="1:34" s="27" customFormat="1" ht="19.95" customHeight="1" x14ac:dyDescent="0.3">
      <c r="A156" s="133" t="str">
        <f t="shared" si="16"/>
        <v>Podatki i opłaty</v>
      </c>
      <c r="B156" s="35">
        <v>146</v>
      </c>
      <c r="C156" s="35">
        <v>179</v>
      </c>
      <c r="D156" s="33">
        <v>-0.18</v>
      </c>
      <c r="E156" s="35">
        <v>305</v>
      </c>
      <c r="F156" s="35">
        <v>377</v>
      </c>
      <c r="G156" s="33">
        <v>-0.19</v>
      </c>
      <c r="H156" s="23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3"/>
      <c r="Z156" s="23"/>
      <c r="AA156" s="29" t="s">
        <v>143</v>
      </c>
      <c r="AB156" s="29" t="s">
        <v>144</v>
      </c>
      <c r="AC156" s="30"/>
      <c r="AD156" s="30"/>
      <c r="AE156" s="30"/>
      <c r="AF156" s="26"/>
      <c r="AG156" s="26"/>
      <c r="AH156" s="26"/>
    </row>
    <row r="157" spans="1:34" s="27" customFormat="1" ht="19.95" customHeight="1" x14ac:dyDescent="0.3">
      <c r="A157" s="133" t="str">
        <f t="shared" si="16"/>
        <v>Koszty osobowe</v>
      </c>
      <c r="B157" s="35">
        <v>86</v>
      </c>
      <c r="C157" s="35">
        <v>73</v>
      </c>
      <c r="D157" s="34">
        <v>0.18</v>
      </c>
      <c r="E157" s="35">
        <v>173</v>
      </c>
      <c r="F157" s="35">
        <v>148</v>
      </c>
      <c r="G157" s="34">
        <v>0.17</v>
      </c>
      <c r="H157" s="23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3"/>
      <c r="Z157" s="23"/>
      <c r="AA157" s="29" t="s">
        <v>145</v>
      </c>
      <c r="AB157" s="29" t="s">
        <v>146</v>
      </c>
      <c r="AC157" s="30"/>
      <c r="AD157" s="30"/>
      <c r="AE157" s="30"/>
      <c r="AF157" s="26"/>
      <c r="AG157" s="26"/>
      <c r="AH157" s="26"/>
    </row>
    <row r="158" spans="1:34" s="27" customFormat="1" ht="19.95" customHeight="1" thickBot="1" x14ac:dyDescent="0.35">
      <c r="A158" s="131" t="str">
        <f t="shared" si="16"/>
        <v>Pozostałe koszty</v>
      </c>
      <c r="B158" s="105">
        <v>19</v>
      </c>
      <c r="C158" s="105">
        <v>29</v>
      </c>
      <c r="D158" s="134">
        <v>-0.34</v>
      </c>
      <c r="E158" s="105">
        <v>34</v>
      </c>
      <c r="F158" s="105">
        <v>46</v>
      </c>
      <c r="G158" s="134">
        <v>-0.26</v>
      </c>
      <c r="H158" s="23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3"/>
      <c r="Z158" s="23"/>
      <c r="AA158" s="29" t="s">
        <v>147</v>
      </c>
      <c r="AB158" s="29" t="s">
        <v>148</v>
      </c>
      <c r="AC158" s="30"/>
      <c r="AD158" s="30"/>
      <c r="AE158" s="30"/>
      <c r="AF158" s="26"/>
      <c r="AG158" s="26"/>
      <c r="AH158" s="26"/>
    </row>
    <row r="159" spans="1:34" s="27" customFormat="1" ht="19.95" customHeight="1" x14ac:dyDescent="0.3">
      <c r="A159" s="135" t="str">
        <f t="shared" si="16"/>
        <v xml:space="preserve">Koszt wytworzenia sprzedanych produktów </v>
      </c>
      <c r="B159" s="84">
        <v>32</v>
      </c>
      <c r="C159" s="84">
        <v>53</v>
      </c>
      <c r="D159" s="85">
        <v>-0.4</v>
      </c>
      <c r="E159" s="84">
        <v>69</v>
      </c>
      <c r="F159" s="84">
        <v>108</v>
      </c>
      <c r="G159" s="85">
        <v>-0.36</v>
      </c>
      <c r="H159" s="23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3"/>
      <c r="Z159" s="23"/>
      <c r="AA159" s="29" t="s">
        <v>158</v>
      </c>
      <c r="AB159" s="29" t="s">
        <v>150</v>
      </c>
      <c r="AC159" s="30"/>
      <c r="AD159" s="30"/>
      <c r="AE159" s="30"/>
      <c r="AF159" s="26"/>
      <c r="AG159" s="26"/>
      <c r="AH159" s="26"/>
    </row>
    <row r="160" spans="1:34" s="27" customFormat="1" ht="19.95" customHeight="1" x14ac:dyDescent="0.3">
      <c r="A160" s="28" t="str">
        <f t="shared" si="16"/>
        <v>Koszt własny sprzedaży</v>
      </c>
      <c r="B160" s="147">
        <v>3188</v>
      </c>
      <c r="C160" s="147">
        <v>2869</v>
      </c>
      <c r="D160" s="178">
        <v>0.11</v>
      </c>
      <c r="E160" s="147">
        <v>8294</v>
      </c>
      <c r="F160" s="147">
        <v>5998</v>
      </c>
      <c r="G160" s="178">
        <v>0.38</v>
      </c>
      <c r="H160" s="23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3"/>
      <c r="Z160" s="23"/>
      <c r="AA160" s="29" t="s">
        <v>151</v>
      </c>
      <c r="AB160" s="29" t="s">
        <v>152</v>
      </c>
      <c r="AC160" s="30"/>
      <c r="AD160" s="30"/>
      <c r="AE160" s="30"/>
      <c r="AF160" s="26"/>
      <c r="AG160" s="26"/>
      <c r="AH160" s="26"/>
    </row>
    <row r="161" spans="1:34" s="27" customFormat="1" ht="19.95" customHeight="1" x14ac:dyDescent="0.3">
      <c r="A161" s="28" t="str">
        <f t="shared" si="16"/>
        <v>EBIT</v>
      </c>
      <c r="B161" s="51">
        <v>296</v>
      </c>
      <c r="C161" s="51">
        <v>73</v>
      </c>
      <c r="D161" s="179">
        <v>3.05</v>
      </c>
      <c r="E161" s="51">
        <v>457</v>
      </c>
      <c r="F161" s="51">
        <v>255</v>
      </c>
      <c r="G161" s="179">
        <v>0.79</v>
      </c>
      <c r="H161" s="23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3"/>
      <c r="Z161" s="23"/>
      <c r="AA161" s="29" t="s">
        <v>27</v>
      </c>
      <c r="AB161" s="29" t="s">
        <v>27</v>
      </c>
      <c r="AC161" s="30"/>
      <c r="AD161" s="30"/>
      <c r="AE161" s="30"/>
      <c r="AF161" s="26"/>
      <c r="AG161" s="26"/>
      <c r="AH161" s="26"/>
    </row>
    <row r="162" spans="1:34" s="27" customFormat="1" ht="19.95" customHeight="1" x14ac:dyDescent="0.3">
      <c r="A162" s="28" t="str">
        <f t="shared" si="16"/>
        <v>EBITDA</v>
      </c>
      <c r="B162" s="51">
        <v>305</v>
      </c>
      <c r="C162" s="51">
        <v>79</v>
      </c>
      <c r="D162" s="179">
        <v>2.86</v>
      </c>
      <c r="E162" s="51">
        <v>473</v>
      </c>
      <c r="F162" s="51">
        <v>268</v>
      </c>
      <c r="G162" s="179">
        <v>0.76</v>
      </c>
      <c r="H162" s="23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3"/>
      <c r="Z162" s="23"/>
      <c r="AA162" s="29" t="s">
        <v>25</v>
      </c>
      <c r="AB162" s="29" t="s">
        <v>25</v>
      </c>
      <c r="AC162" s="30"/>
      <c r="AD162" s="30"/>
      <c r="AE162" s="30"/>
      <c r="AF162" s="26"/>
      <c r="AG162" s="26"/>
      <c r="AH162" s="26"/>
    </row>
    <row r="163" spans="1:34" s="27" customFormat="1" ht="19.95" customHeight="1" x14ac:dyDescent="0.3">
      <c r="A163" s="28"/>
      <c r="B163" s="90"/>
      <c r="C163" s="90"/>
      <c r="D163" s="146"/>
      <c r="E163" s="90"/>
      <c r="F163" s="90"/>
      <c r="G163" s="146"/>
      <c r="H163" s="23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3"/>
      <c r="Z163" s="23"/>
      <c r="AA163" s="29"/>
      <c r="AB163" s="29"/>
      <c r="AC163" s="30"/>
      <c r="AD163" s="30"/>
      <c r="AE163" s="30"/>
      <c r="AF163" s="26"/>
      <c r="AG163" s="26"/>
      <c r="AH163" s="26"/>
    </row>
    <row r="164" spans="1:34" s="17" customFormat="1" ht="21" customHeight="1" thickBot="1" x14ac:dyDescent="0.35">
      <c r="A164" s="18" t="str">
        <f t="shared" ref="A164:A169" si="18">IF(B$1="SWITCH TO ENGLISH",AA164,AB164)</f>
        <v xml:space="preserve">Skonsolidowane przepływy pieniężne </v>
      </c>
      <c r="B164" s="77"/>
      <c r="C164" s="77"/>
      <c r="D164" s="77"/>
      <c r="E164" s="19"/>
      <c r="F164" s="19"/>
      <c r="G164" s="19"/>
      <c r="H164" s="23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19"/>
      <c r="Z164" s="19"/>
      <c r="AA164" s="20" t="s">
        <v>170</v>
      </c>
      <c r="AB164" s="20" t="s">
        <v>171</v>
      </c>
      <c r="AC164" s="45"/>
      <c r="AD164" s="45"/>
      <c r="AE164" s="45"/>
      <c r="AF164" s="46"/>
      <c r="AG164" s="46"/>
      <c r="AH164" s="46"/>
    </row>
    <row r="165" spans="1:34" s="27" customFormat="1" ht="19.95" customHeight="1" x14ac:dyDescent="0.3">
      <c r="A165" s="21" t="str">
        <f t="shared" si="18"/>
        <v>mln PLN</v>
      </c>
      <c r="B165" s="94" t="str">
        <f>B145</f>
        <v>II kw. 2019</v>
      </c>
      <c r="C165" s="94" t="str">
        <f>C145</f>
        <v>II kw. 2018</v>
      </c>
      <c r="D165" s="94"/>
      <c r="E165" s="94" t="str">
        <f>E145</f>
        <v>I pół. 2019</v>
      </c>
      <c r="F165" s="94" t="str">
        <f>F145</f>
        <v>I pół. 2018</v>
      </c>
      <c r="G165" s="94"/>
      <c r="H165" s="23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3"/>
      <c r="Z165" s="23"/>
      <c r="AA165" s="25" t="s">
        <v>172</v>
      </c>
      <c r="AB165" s="25" t="s">
        <v>51</v>
      </c>
      <c r="AC165" s="30"/>
      <c r="AD165" s="30"/>
      <c r="AE165" s="30"/>
      <c r="AF165" s="26"/>
      <c r="AG165" s="26"/>
      <c r="AH165" s="26"/>
    </row>
    <row r="166" spans="1:34" s="27" customFormat="1" ht="19.95" customHeight="1" x14ac:dyDescent="0.3">
      <c r="A166" s="28" t="str">
        <f t="shared" si="18"/>
        <v>Operacyjne</v>
      </c>
      <c r="B166" s="147">
        <v>2466</v>
      </c>
      <c r="C166" s="147">
        <v>1002</v>
      </c>
      <c r="D166" s="121"/>
      <c r="E166" s="147">
        <v>3193</v>
      </c>
      <c r="F166" s="147">
        <v>2683</v>
      </c>
      <c r="G166" s="121"/>
      <c r="H166" s="23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3"/>
      <c r="Z166" s="23"/>
      <c r="AA166" s="29" t="s">
        <v>173</v>
      </c>
      <c r="AB166" s="29" t="s">
        <v>174</v>
      </c>
      <c r="AC166" s="30"/>
      <c r="AD166" s="30"/>
      <c r="AE166" s="30"/>
      <c r="AF166" s="26"/>
      <c r="AG166" s="26"/>
      <c r="AH166" s="26"/>
    </row>
    <row r="167" spans="1:34" s="27" customFormat="1" ht="19.95" customHeight="1" x14ac:dyDescent="0.3">
      <c r="A167" s="28" t="str">
        <f t="shared" si="18"/>
        <v>Inwestycyjne</v>
      </c>
      <c r="B167" s="147">
        <v>-1313</v>
      </c>
      <c r="C167" s="147">
        <v>-1087</v>
      </c>
      <c r="D167" s="148"/>
      <c r="E167" s="147">
        <v>-3186</v>
      </c>
      <c r="F167" s="147">
        <v>-2905</v>
      </c>
      <c r="G167" s="148"/>
      <c r="H167" s="23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3"/>
      <c r="Z167" s="23"/>
      <c r="AA167" s="29" t="s">
        <v>175</v>
      </c>
      <c r="AB167" s="29" t="s">
        <v>176</v>
      </c>
      <c r="AC167" s="16"/>
      <c r="AD167" s="16"/>
      <c r="AE167" s="16"/>
      <c r="AF167" s="26"/>
      <c r="AG167" s="26"/>
      <c r="AH167" s="26"/>
    </row>
    <row r="168" spans="1:34" s="27" customFormat="1" ht="19.95" customHeight="1" thickBot="1" x14ac:dyDescent="0.35">
      <c r="A168" s="62" t="str">
        <f t="shared" si="18"/>
        <v>Finansowe</v>
      </c>
      <c r="B168" s="181">
        <v>-1102</v>
      </c>
      <c r="C168" s="181">
        <v>-1062</v>
      </c>
      <c r="D168" s="182"/>
      <c r="E168" s="183">
        <v>1</v>
      </c>
      <c r="F168" s="181">
        <v>-1122</v>
      </c>
      <c r="G168" s="182"/>
      <c r="H168" s="23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3"/>
      <c r="Z168" s="23"/>
      <c r="AA168" s="29" t="s">
        <v>177</v>
      </c>
      <c r="AB168" s="29" t="s">
        <v>178</v>
      </c>
      <c r="AC168" s="16"/>
      <c r="AD168" s="16"/>
      <c r="AE168" s="16"/>
      <c r="AF168" s="26"/>
      <c r="AG168" s="26"/>
      <c r="AH168" s="26"/>
    </row>
    <row r="169" spans="1:34" s="27" customFormat="1" ht="19.95" customHeight="1" x14ac:dyDescent="0.3">
      <c r="A169" s="28" t="str">
        <f t="shared" si="18"/>
        <v>Zmiana środków pieniężnych i ich ekwiwalentów</v>
      </c>
      <c r="B169" s="180">
        <v>51</v>
      </c>
      <c r="C169" s="147">
        <v>-1147</v>
      </c>
      <c r="D169" s="121"/>
      <c r="E169" s="180">
        <v>8</v>
      </c>
      <c r="F169" s="147">
        <v>-1344</v>
      </c>
      <c r="G169" s="121"/>
      <c r="H169" s="23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3"/>
      <c r="Z169" s="23"/>
      <c r="AA169" s="29" t="s">
        <v>179</v>
      </c>
      <c r="AB169" s="29" t="s">
        <v>180</v>
      </c>
      <c r="AC169" s="16"/>
      <c r="AD169" s="16"/>
      <c r="AE169" s="16"/>
      <c r="AF169" s="26"/>
      <c r="AG169" s="26"/>
      <c r="AH169" s="26"/>
    </row>
    <row r="170" spans="1:34" s="27" customFormat="1" ht="19.95" customHeight="1" x14ac:dyDescent="0.3">
      <c r="A170" s="99"/>
      <c r="B170" s="151"/>
      <c r="C170" s="151"/>
      <c r="D170" s="152"/>
      <c r="E170" s="23"/>
      <c r="F170" s="23"/>
      <c r="G170" s="23"/>
      <c r="H170" s="23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3"/>
      <c r="Z170" s="23"/>
      <c r="AA170" s="43"/>
      <c r="AB170" s="25"/>
      <c r="AC170" s="16"/>
      <c r="AD170" s="16"/>
      <c r="AE170" s="16"/>
      <c r="AF170" s="26"/>
      <c r="AG170" s="26"/>
      <c r="AH170" s="26"/>
    </row>
    <row r="171" spans="1:34" s="17" customFormat="1" ht="19.95" customHeight="1" thickBot="1" x14ac:dyDescent="0.35">
      <c r="A171" s="153" t="str">
        <f t="shared" ref="A171:A180" si="19">IF(B$1="SWITCH TO ENGLISH",AA171,AB171)</f>
        <v xml:space="preserve"> Dane z bilansu skonsolidowanego</v>
      </c>
      <c r="B171" s="12"/>
      <c r="C171" s="12"/>
      <c r="D171" s="12"/>
      <c r="E171" s="19"/>
      <c r="F171" s="19"/>
      <c r="G171" s="19"/>
      <c r="H171" s="23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19"/>
      <c r="Z171" s="19"/>
      <c r="AA171" s="29" t="s">
        <v>181</v>
      </c>
      <c r="AB171" s="29" t="s">
        <v>182</v>
      </c>
      <c r="AC171" s="154" t="s">
        <v>183</v>
      </c>
      <c r="AD171" s="154" t="s">
        <v>184</v>
      </c>
      <c r="AE171" s="154" t="s">
        <v>185</v>
      </c>
      <c r="AF171" s="154" t="s">
        <v>186</v>
      </c>
      <c r="AG171" s="154" t="s">
        <v>187</v>
      </c>
      <c r="AH171" s="154" t="s">
        <v>188</v>
      </c>
    </row>
    <row r="172" spans="1:34" s="27" customFormat="1" ht="19.95" customHeight="1" thickBot="1" x14ac:dyDescent="0.35">
      <c r="A172" s="155" t="str">
        <f t="shared" si="19"/>
        <v>mln PLN</v>
      </c>
      <c r="B172" s="156" t="str">
        <f>IF($B$1="SWITCH TO ENGLISH",AC171,AC172)</f>
        <v>B.Z. II kw. 2019</v>
      </c>
      <c r="C172" s="156" t="str">
        <f t="shared" ref="C172:G172" si="20">IF($B$1="SWITCH TO ENGLISH",AD171,AD172)</f>
        <v>B.O. II kw. 2019</v>
      </c>
      <c r="D172" s="156" t="str">
        <f t="shared" si="20"/>
        <v xml:space="preserve">∆ II kw. </v>
      </c>
      <c r="E172" s="156" t="str">
        <f t="shared" si="20"/>
        <v>B.Z. I pół. 2019</v>
      </c>
      <c r="F172" s="156" t="str">
        <f t="shared" si="20"/>
        <v>B.O. I pół. 2019</v>
      </c>
      <c r="G172" s="156" t="str">
        <f t="shared" si="20"/>
        <v xml:space="preserve">∆ I pół. </v>
      </c>
      <c r="H172" s="23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3"/>
      <c r="Z172" s="23"/>
      <c r="AA172" s="29" t="s">
        <v>172</v>
      </c>
      <c r="AB172" s="29" t="s">
        <v>51</v>
      </c>
      <c r="AC172" s="154" t="s">
        <v>189</v>
      </c>
      <c r="AD172" s="154" t="s">
        <v>190</v>
      </c>
      <c r="AE172" s="154" t="s">
        <v>191</v>
      </c>
      <c r="AF172" s="154" t="s">
        <v>192</v>
      </c>
      <c r="AG172" s="154" t="s">
        <v>193</v>
      </c>
      <c r="AH172" s="154" t="s">
        <v>194</v>
      </c>
    </row>
    <row r="173" spans="1:34" s="157" customFormat="1" ht="19.95" customHeight="1" x14ac:dyDescent="0.3">
      <c r="A173" s="206" t="str">
        <f t="shared" si="19"/>
        <v>Środki pieniężne i ekwiwalenty</v>
      </c>
      <c r="B173" s="147">
        <v>1289</v>
      </c>
      <c r="C173" s="147">
        <v>1237</v>
      </c>
      <c r="D173" s="180">
        <v>52</v>
      </c>
      <c r="E173" s="147">
        <v>1289</v>
      </c>
      <c r="F173" s="147">
        <v>1281</v>
      </c>
      <c r="G173" s="180">
        <v>8</v>
      </c>
      <c r="H173" s="23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9" t="s">
        <v>195</v>
      </c>
      <c r="AB173" s="29" t="s">
        <v>196</v>
      </c>
      <c r="AC173" s="16"/>
      <c r="AD173" s="16"/>
      <c r="AE173" s="16"/>
      <c r="AF173" s="26"/>
      <c r="AG173" s="26"/>
      <c r="AH173" s="26"/>
    </row>
    <row r="174" spans="1:34" s="157" customFormat="1" ht="19.95" customHeight="1" x14ac:dyDescent="0.3">
      <c r="A174" s="133" t="str">
        <f t="shared" si="19"/>
        <v xml:space="preserve">Lokaty i depozyty krótkoterminowe </v>
      </c>
      <c r="B174" s="51">
        <v>6</v>
      </c>
      <c r="C174" s="51">
        <v>9</v>
      </c>
      <c r="D174" s="51">
        <v>-3</v>
      </c>
      <c r="E174" s="51">
        <v>6</v>
      </c>
      <c r="F174" s="51">
        <v>7</v>
      </c>
      <c r="G174" s="51">
        <v>-1</v>
      </c>
      <c r="H174" s="23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9" t="s">
        <v>197</v>
      </c>
      <c r="AB174" s="29" t="s">
        <v>198</v>
      </c>
      <c r="AC174" s="30"/>
      <c r="AD174" s="30"/>
      <c r="AE174" s="30"/>
      <c r="AF174" s="26"/>
      <c r="AG174" s="26"/>
      <c r="AH174" s="26"/>
    </row>
    <row r="175" spans="1:34" s="157" customFormat="1" ht="19.95" customHeight="1" thickBot="1" x14ac:dyDescent="0.35">
      <c r="A175" s="140" t="str">
        <f t="shared" si="19"/>
        <v>Środki o ograniczonej możliwości dysponowania (korekta)</v>
      </c>
      <c r="B175" s="57">
        <v>-263</v>
      </c>
      <c r="C175" s="57">
        <v>-362</v>
      </c>
      <c r="D175" s="57">
        <v>99</v>
      </c>
      <c r="E175" s="57">
        <v>-263</v>
      </c>
      <c r="F175" s="57">
        <v>-180</v>
      </c>
      <c r="G175" s="57">
        <v>-83</v>
      </c>
      <c r="H175" s="23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9" t="s">
        <v>199</v>
      </c>
      <c r="AB175" s="29" t="s">
        <v>200</v>
      </c>
      <c r="AC175" s="30"/>
      <c r="AD175" s="30"/>
      <c r="AE175" s="30"/>
      <c r="AF175" s="26"/>
      <c r="AG175" s="26"/>
      <c r="AH175" s="26"/>
    </row>
    <row r="176" spans="1:34" s="157" customFormat="1" ht="19.95" customHeight="1" thickBot="1" x14ac:dyDescent="0.35">
      <c r="A176" s="158" t="str">
        <f t="shared" si="19"/>
        <v>Środki pieniężne w dyspozycji Grupy PGE</v>
      </c>
      <c r="B176" s="159">
        <v>1032</v>
      </c>
      <c r="C176" s="160">
        <v>884</v>
      </c>
      <c r="D176" s="160">
        <v>148</v>
      </c>
      <c r="E176" s="159">
        <v>1032</v>
      </c>
      <c r="F176" s="159">
        <v>1108</v>
      </c>
      <c r="G176" s="160">
        <v>-76</v>
      </c>
      <c r="H176" s="23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5" t="s">
        <v>201</v>
      </c>
      <c r="AB176" s="25" t="s">
        <v>202</v>
      </c>
      <c r="AC176" s="30"/>
      <c r="AD176" s="30"/>
      <c r="AE176" s="30"/>
      <c r="AF176" s="26"/>
      <c r="AG176" s="26"/>
      <c r="AH176" s="26"/>
    </row>
    <row r="177" spans="1:34" s="157" customFormat="1" ht="19.95" customHeight="1" thickBot="1" x14ac:dyDescent="0.35">
      <c r="A177" s="149" t="str">
        <f t="shared" si="19"/>
        <v>Krótkoterminowe zadłużenie finansowe</v>
      </c>
      <c r="B177" s="150">
        <v>-1025</v>
      </c>
      <c r="C177" s="150">
        <v>-5582</v>
      </c>
      <c r="D177" s="150">
        <v>4557</v>
      </c>
      <c r="E177" s="150">
        <v>-1025</v>
      </c>
      <c r="F177" s="150">
        <v>-4347</v>
      </c>
      <c r="G177" s="150">
        <v>3322</v>
      </c>
      <c r="H177" s="23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9" t="s">
        <v>203</v>
      </c>
      <c r="AB177" s="29" t="s">
        <v>204</v>
      </c>
      <c r="AC177" s="30"/>
      <c r="AD177" s="30"/>
      <c r="AE177" s="30"/>
      <c r="AF177" s="26"/>
      <c r="AG177" s="26"/>
      <c r="AH177" s="26"/>
    </row>
    <row r="178" spans="1:34" s="157" customFormat="1" ht="19.95" customHeight="1" thickBot="1" x14ac:dyDescent="0.35">
      <c r="A178" s="161" t="str">
        <f t="shared" si="19"/>
        <v>Długoterminowe zadłużenie finansowe</v>
      </c>
      <c r="B178" s="162">
        <v>-10955</v>
      </c>
      <c r="C178" s="162">
        <v>-7195</v>
      </c>
      <c r="D178" s="162">
        <v>-3760</v>
      </c>
      <c r="E178" s="162">
        <v>-10955</v>
      </c>
      <c r="F178" s="162">
        <v>-6361</v>
      </c>
      <c r="G178" s="162">
        <v>-4594</v>
      </c>
      <c r="H178" s="23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9" t="s">
        <v>205</v>
      </c>
      <c r="AB178" s="29" t="s">
        <v>206</v>
      </c>
      <c r="AC178" s="30"/>
      <c r="AD178" s="30"/>
      <c r="AE178" s="30"/>
      <c r="AF178" s="26"/>
      <c r="AG178" s="26"/>
      <c r="AH178" s="26"/>
    </row>
    <row r="179" spans="1:34" s="27" customFormat="1" ht="19.95" customHeight="1" thickBot="1" x14ac:dyDescent="0.35">
      <c r="A179" s="163" t="str">
        <f t="shared" si="19"/>
        <v>Łącznie zadłużenie finansowe (brutto)</v>
      </c>
      <c r="B179" s="164">
        <v>-11980</v>
      </c>
      <c r="C179" s="164">
        <v>-12777</v>
      </c>
      <c r="D179" s="165">
        <v>797</v>
      </c>
      <c r="E179" s="164">
        <v>-11980</v>
      </c>
      <c r="F179" s="164">
        <v>-10708</v>
      </c>
      <c r="G179" s="164">
        <v>-1272</v>
      </c>
      <c r="H179" s="23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3"/>
      <c r="Z179" s="23"/>
      <c r="AA179" s="25" t="s">
        <v>207</v>
      </c>
      <c r="AB179" s="29" t="s">
        <v>208</v>
      </c>
      <c r="AC179" s="30"/>
      <c r="AD179" s="30"/>
      <c r="AE179" s="30"/>
      <c r="AF179" s="26"/>
      <c r="AG179" s="26"/>
      <c r="AH179" s="26"/>
    </row>
    <row r="180" spans="1:34" s="172" customFormat="1" ht="19.95" customHeight="1" thickBot="1" x14ac:dyDescent="0.35">
      <c r="A180" s="166" t="str">
        <f t="shared" si="19"/>
        <v>Zadłużenie netto</v>
      </c>
      <c r="B180" s="167">
        <v>-10948</v>
      </c>
      <c r="C180" s="167">
        <v>-11893</v>
      </c>
      <c r="D180" s="168">
        <v>945</v>
      </c>
      <c r="E180" s="167">
        <v>-10948</v>
      </c>
      <c r="F180" s="167">
        <v>-9600</v>
      </c>
      <c r="G180" s="167">
        <v>-1348</v>
      </c>
      <c r="H180" s="2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69"/>
      <c r="Z180" s="169"/>
      <c r="AA180" s="25" t="s">
        <v>229</v>
      </c>
      <c r="AB180" s="25" t="s">
        <v>230</v>
      </c>
      <c r="AC180" s="170"/>
      <c r="AD180" s="170"/>
      <c r="AE180" s="170"/>
      <c r="AF180" s="171"/>
      <c r="AG180" s="171"/>
      <c r="AH180" s="171"/>
    </row>
    <row r="184" spans="1:34" x14ac:dyDescent="0.3">
      <c r="E184" s="31"/>
      <c r="F184" s="31"/>
      <c r="G184" s="31"/>
    </row>
    <row r="185" spans="1:34" x14ac:dyDescent="0.3">
      <c r="E185" s="31"/>
      <c r="F185" s="31"/>
      <c r="G185" s="31"/>
    </row>
    <row r="186" spans="1:34" x14ac:dyDescent="0.3">
      <c r="B186" s="177"/>
      <c r="C186" s="177"/>
      <c r="D186" s="177"/>
      <c r="E186" s="177"/>
      <c r="F186" s="177"/>
      <c r="G186" s="177"/>
    </row>
    <row r="187" spans="1:34" x14ac:dyDescent="0.3">
      <c r="E187" s="31"/>
      <c r="F187" s="31"/>
      <c r="G187" s="31"/>
    </row>
    <row r="188" spans="1:34" x14ac:dyDescent="0.3">
      <c r="B188" s="177"/>
      <c r="C188" s="177"/>
      <c r="D188" s="177"/>
      <c r="E188" s="177"/>
      <c r="F188" s="177"/>
      <c r="G188" s="177"/>
    </row>
  </sheetData>
  <dataValidations count="1">
    <dataValidation type="list" errorStyle="information" allowBlank="1" showInputMessage="1" showErrorMessage="1" promptTitle="Język / Language" prompt="Wybierz język / choose language" sqref="B1">
      <formula1>$AA$1:$AB$1</formula1>
    </dataValidation>
  </dataValidations>
  <pageMargins left="0.25" right="0.25" top="0.75" bottom="0.75" header="0.3" footer="0.3"/>
  <pageSetup paperSize="9" scale="44" fitToHeight="0" orientation="portrait" r:id="rId1"/>
  <ignoredErrors>
    <ignoredError sqref="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Suplement do prezentacji H1'19</vt:lpstr>
    </vt:vector>
  </TitlesOfParts>
  <Company>GK 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Gaworczyk Bernard [PGE S.A.]</dc:creator>
  <cp:lastModifiedBy>Gaworczyk Bernard [PGE S.A.]</cp:lastModifiedBy>
  <dcterms:created xsi:type="dcterms:W3CDTF">2019-09-24T17:57:24Z</dcterms:created>
  <dcterms:modified xsi:type="dcterms:W3CDTF">2019-09-24T18:40:55Z</dcterms:modified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