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22980" windowHeight="9552"/>
  </bookViews>
  <sheets>
    <sheet name="Suplement do prezentacji H1 18" sheetId="8" r:id="rId1"/>
    <sheet name="Suplement do prezentacji FY2017" sheetId="1" state="hidden" r:id="rId2"/>
  </sheets>
  <calcPr calcId="145621"/>
</workbook>
</file>

<file path=xl/calcChain.xml><?xml version="1.0" encoding="utf-8"?>
<calcChain xmlns="http://schemas.openxmlformats.org/spreadsheetml/2006/main">
  <c r="C153" i="8" l="1"/>
  <c r="D153" i="8"/>
  <c r="E153" i="8"/>
  <c r="F153" i="8"/>
  <c r="G153" i="8"/>
  <c r="B153" i="8"/>
  <c r="C4" i="8"/>
  <c r="D4" i="8"/>
  <c r="E4" i="8"/>
  <c r="F4" i="8"/>
  <c r="G4" i="8"/>
  <c r="B4" i="8"/>
  <c r="A161" i="8"/>
  <c r="A160" i="8"/>
  <c r="A159" i="8"/>
  <c r="A158" i="8"/>
  <c r="A157" i="8"/>
  <c r="A156" i="8"/>
  <c r="A155" i="8"/>
  <c r="A154" i="8"/>
  <c r="A153" i="8"/>
  <c r="A152" i="8"/>
  <c r="A150" i="8"/>
  <c r="A149" i="8"/>
  <c r="A148" i="8"/>
  <c r="A147" i="8"/>
  <c r="A146" i="8"/>
  <c r="A145" i="8"/>
  <c r="A143" i="8"/>
  <c r="A142" i="8"/>
  <c r="A141" i="8"/>
  <c r="A140" i="8"/>
  <c r="A139" i="8"/>
  <c r="A138" i="8"/>
  <c r="A137" i="8"/>
  <c r="A136" i="8"/>
  <c r="A135" i="8"/>
  <c r="A134" i="8"/>
  <c r="A133" i="8"/>
  <c r="A132" i="8"/>
  <c r="A131" i="8"/>
  <c r="A130" i="8"/>
  <c r="A129" i="8"/>
  <c r="A128" i="8"/>
  <c r="A127" i="8"/>
  <c r="A126" i="8"/>
  <c r="A125" i="8"/>
  <c r="A124" i="8"/>
  <c r="A122" i="8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8" i="8"/>
  <c r="A107" i="8"/>
  <c r="A106" i="8"/>
  <c r="A104" i="8"/>
  <c r="A103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4" i="8"/>
  <c r="A63" i="8"/>
  <c r="A62" i="8"/>
  <c r="A61" i="8"/>
  <c r="A60" i="8"/>
  <c r="A59" i="8"/>
  <c r="A58" i="8"/>
  <c r="A57" i="8"/>
  <c r="A56" i="8"/>
  <c r="A55" i="8"/>
  <c r="A54" i="8"/>
  <c r="A53" i="8"/>
  <c r="A50" i="8"/>
  <c r="A49" i="8"/>
  <c r="A48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2" i="8"/>
  <c r="A31" i="8"/>
  <c r="A29" i="8"/>
  <c r="A28" i="8"/>
  <c r="A27" i="8"/>
  <c r="A26" i="8"/>
  <c r="A25" i="8"/>
  <c r="A24" i="8"/>
  <c r="A23" i="8"/>
  <c r="A22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  <c r="A3" i="8"/>
  <c r="A2" i="8"/>
  <c r="C23" i="8" l="1"/>
  <c r="C35" i="8" s="1"/>
  <c r="C54" i="8" s="1"/>
  <c r="C68" i="8" s="1"/>
  <c r="C88" i="8" s="1"/>
  <c r="C107" i="8" s="1"/>
  <c r="C125" i="8" s="1"/>
  <c r="C146" i="8" s="1"/>
  <c r="D23" i="8"/>
  <c r="D35" i="8" s="1"/>
  <c r="D54" i="8" s="1"/>
  <c r="D68" i="8" s="1"/>
  <c r="D88" i="8" s="1"/>
  <c r="D107" i="8" s="1"/>
  <c r="D125" i="8" s="1"/>
  <c r="E23" i="8"/>
  <c r="E35" i="8" s="1"/>
  <c r="E54" i="8" s="1"/>
  <c r="E68" i="8" s="1"/>
  <c r="E88" i="8" s="1"/>
  <c r="E107" i="8" s="1"/>
  <c r="E125" i="8" s="1"/>
  <c r="E146" i="8" s="1"/>
  <c r="F23" i="8"/>
  <c r="F35" i="8" s="1"/>
  <c r="F54" i="8" s="1"/>
  <c r="F68" i="8" s="1"/>
  <c r="F88" i="8" s="1"/>
  <c r="F107" i="8" s="1"/>
  <c r="F125" i="8" s="1"/>
  <c r="F146" i="8" s="1"/>
  <c r="G23" i="8"/>
  <c r="G35" i="8" s="1"/>
  <c r="G54" i="8" s="1"/>
  <c r="G68" i="8" s="1"/>
  <c r="G88" i="8" s="1"/>
  <c r="G107" i="8" s="1"/>
  <c r="G125" i="8" s="1"/>
  <c r="B23" i="8"/>
  <c r="B35" i="8" s="1"/>
  <c r="B54" i="8" s="1"/>
  <c r="B68" i="8" s="1"/>
  <c r="B88" i="8" s="1"/>
  <c r="B107" i="8" s="1"/>
  <c r="B125" i="8" s="1"/>
  <c r="B146" i="8" s="1"/>
  <c r="A161" i="1" l="1"/>
  <c r="A160" i="1"/>
  <c r="A159" i="1"/>
  <c r="A158" i="1"/>
  <c r="A157" i="1"/>
  <c r="A156" i="1"/>
  <c r="A155" i="1"/>
  <c r="A154" i="1"/>
  <c r="H153" i="1"/>
  <c r="G153" i="1"/>
  <c r="F153" i="1"/>
  <c r="D153" i="1"/>
  <c r="C153" i="1"/>
  <c r="B153" i="1"/>
  <c r="A153" i="1"/>
  <c r="A152" i="1"/>
  <c r="A150" i="1"/>
  <c r="A149" i="1"/>
  <c r="A148" i="1"/>
  <c r="A147" i="1"/>
  <c r="A146" i="1"/>
  <c r="A145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5" i="1"/>
  <c r="A64" i="1"/>
  <c r="A63" i="1"/>
  <c r="A62" i="1"/>
  <c r="A61" i="1"/>
  <c r="A60" i="1"/>
  <c r="A59" i="1"/>
  <c r="A58" i="1"/>
  <c r="A57" i="1"/>
  <c r="A56" i="1"/>
  <c r="A55" i="1"/>
  <c r="A53" i="1"/>
  <c r="A52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5" i="1"/>
  <c r="A34" i="1"/>
  <c r="A32" i="1"/>
  <c r="A31" i="1"/>
  <c r="A30" i="1"/>
  <c r="A29" i="1"/>
  <c r="A28" i="1"/>
  <c r="A27" i="1"/>
  <c r="A26" i="1"/>
  <c r="A25" i="1"/>
  <c r="A24" i="1"/>
  <c r="A23" i="1"/>
  <c r="A22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G4" i="1"/>
  <c r="G39" i="1" s="1"/>
  <c r="G56" i="1" s="1"/>
  <c r="G70" i="1" s="1"/>
  <c r="G90" i="1" s="1"/>
  <c r="G108" i="1" s="1"/>
  <c r="G126" i="1" s="1"/>
  <c r="F4" i="1"/>
  <c r="F39" i="1" s="1"/>
  <c r="F56" i="1" s="1"/>
  <c r="F70" i="1" s="1"/>
  <c r="F90" i="1" s="1"/>
  <c r="F108" i="1" s="1"/>
  <c r="F126" i="1" s="1"/>
  <c r="G146" i="1" s="1"/>
  <c r="E4" i="1"/>
  <c r="E23" i="1" s="1"/>
  <c r="D4" i="1"/>
  <c r="D39" i="1" s="1"/>
  <c r="D56" i="1" s="1"/>
  <c r="D70" i="1" s="1"/>
  <c r="D90" i="1" s="1"/>
  <c r="D108" i="1" s="1"/>
  <c r="D126" i="1" s="1"/>
  <c r="C4" i="1"/>
  <c r="C23" i="1" s="1"/>
  <c r="B4" i="1"/>
  <c r="B23" i="1" s="1"/>
  <c r="A4" i="1"/>
  <c r="A3" i="1"/>
  <c r="A2" i="1"/>
  <c r="C39" i="1" l="1"/>
  <c r="C56" i="1" s="1"/>
  <c r="C70" i="1" s="1"/>
  <c r="C90" i="1" s="1"/>
  <c r="C108" i="1" s="1"/>
  <c r="C126" i="1" s="1"/>
  <c r="C146" i="1" s="1"/>
  <c r="F23" i="1"/>
  <c r="B39" i="1"/>
  <c r="B56" i="1" s="1"/>
  <c r="B70" i="1" s="1"/>
  <c r="B90" i="1" s="1"/>
  <c r="B108" i="1" s="1"/>
  <c r="B126" i="1" s="1"/>
  <c r="B146" i="1" s="1"/>
  <c r="E39" i="1"/>
  <c r="E56" i="1" s="1"/>
  <c r="E70" i="1" s="1"/>
  <c r="E90" i="1" s="1"/>
  <c r="E108" i="1" s="1"/>
  <c r="E126" i="1" s="1"/>
  <c r="F146" i="1" s="1"/>
</calcChain>
</file>

<file path=xl/sharedStrings.xml><?xml version="1.0" encoding="utf-8"?>
<sst xmlns="http://schemas.openxmlformats.org/spreadsheetml/2006/main" count="670" uniqueCount="305">
  <si>
    <r>
      <t xml:space="preserve">ZMIEŃ WERSJĘ JĘZYKOWĄ / CHOOSE LANGUAGE </t>
    </r>
    <r>
      <rPr>
        <b/>
        <sz val="12"/>
        <color theme="1"/>
        <rFont val="Times New Roman"/>
        <family val="1"/>
        <charset val="238"/>
      </rPr>
      <t>→</t>
    </r>
  </si>
  <si>
    <t>POLSKI</t>
  </si>
  <si>
    <t>ENGLISH</t>
  </si>
  <si>
    <t>Kluczowe dane finansowe</t>
  </si>
  <si>
    <t>Key financial data</t>
  </si>
  <si>
    <t>IV kw. 2017</t>
  </si>
  <si>
    <t>IV kw. 2016</t>
  </si>
  <si>
    <t>r/r</t>
  </si>
  <si>
    <t>Dane skonsolidowane</t>
  </si>
  <si>
    <t>Consolidated</t>
  </si>
  <si>
    <t>Q4 2017</t>
  </si>
  <si>
    <t>Q4 2016</t>
  </si>
  <si>
    <t>y/y</t>
  </si>
  <si>
    <t>[mln PLN]</t>
  </si>
  <si>
    <t>[IFRS, PLN m]</t>
  </si>
  <si>
    <t>Przychody ze sprzedaży</t>
  </si>
  <si>
    <t>Sales</t>
  </si>
  <si>
    <t>w tym rekompensaty KDT*</t>
  </si>
  <si>
    <t>including LTC compensations*</t>
  </si>
  <si>
    <t>Powtarzalne przychody</t>
  </si>
  <si>
    <t>Recurring Sales</t>
  </si>
  <si>
    <t xml:space="preserve"> EBITDA </t>
  </si>
  <si>
    <t>EBITDA</t>
  </si>
  <si>
    <t xml:space="preserve"> EBITDA powtarzalna** </t>
  </si>
  <si>
    <t>Recurring EBITDA**</t>
  </si>
  <si>
    <t>n.a.</t>
  </si>
  <si>
    <t xml:space="preserve"> EBIT </t>
  </si>
  <si>
    <t>EBIT</t>
  </si>
  <si>
    <t xml:space="preserve"> EBIT powtarzalny** </t>
  </si>
  <si>
    <t>Recurring EBIT**</t>
  </si>
  <si>
    <t xml:space="preserve"> Zysk (strata) netto dla akcjonariuszy </t>
  </si>
  <si>
    <t>Net profit (loss) to equity</t>
  </si>
  <si>
    <t xml:space="preserve"> CAPEX (po korektach) </t>
  </si>
  <si>
    <t>CAPEX (incl. adj.)</t>
  </si>
  <si>
    <t xml:space="preserve"> Przepływy pieniężne netto z dział. operacyjnej </t>
  </si>
  <si>
    <t>Net cash from operating activities</t>
  </si>
  <si>
    <t xml:space="preserve"> Przepływy pieniężne netto z dział. inwestycyjnej </t>
  </si>
  <si>
    <t>Net cash from investing activities</t>
  </si>
  <si>
    <t>-10 p.p.</t>
  </si>
  <si>
    <t>33%</t>
  </si>
  <si>
    <t>7 p.p.</t>
  </si>
  <si>
    <t xml:space="preserve"> Marża EBITDA </t>
  </si>
  <si>
    <t>EBITDA margin</t>
  </si>
  <si>
    <t>1 p.p.</t>
  </si>
  <si>
    <t>8 p.p.</t>
  </si>
  <si>
    <t xml:space="preserve"> Powtarzalna marża EBITDA </t>
  </si>
  <si>
    <t>Recurring EBITDA margin</t>
  </si>
  <si>
    <t>Majątek obrotowy netto („core NWC”)***</t>
  </si>
  <si>
    <t>0,99x</t>
  </si>
  <si>
    <t>0,69x</t>
  </si>
  <si>
    <t>Dług netto/12 mies. EBITDA</t>
  </si>
  <si>
    <t>Net Debt/LTM EBITDA</t>
  </si>
  <si>
    <t>Zdarzenia jednorazowe</t>
  </si>
  <si>
    <t>One off summary</t>
  </si>
  <si>
    <t>[PLN m]</t>
  </si>
  <si>
    <t>Przychody z rekompensat KDT</t>
  </si>
  <si>
    <t>LTC compensations</t>
  </si>
  <si>
    <t>Sprawy sądowe KDT</t>
  </si>
  <si>
    <t>LTC adjustment (court verdicts)</t>
  </si>
  <si>
    <t>Zmiana rezerwy rekultywacyjnej</t>
  </si>
  <si>
    <t>Change of reclamation provision</t>
  </si>
  <si>
    <t>Zmiana rezerwy aktuarialnej</t>
  </si>
  <si>
    <t>Change of actuarial provision</t>
  </si>
  <si>
    <t>Korekta w zakresie praw majątkowych w ZEDO</t>
  </si>
  <si>
    <t>Revaluation of property rights at ZEDO</t>
  </si>
  <si>
    <t>Program Dobrowolnych Odejść</t>
  </si>
  <si>
    <t>Voluntary Leave Program</t>
  </si>
  <si>
    <t>Zdarzenia jednorazowe - poziom EBITDA</t>
  </si>
  <si>
    <t>One-off items  – EBITDA level</t>
  </si>
  <si>
    <t xml:space="preserve">  Odpisy aktywów trwałych (brutto)</t>
  </si>
  <si>
    <t xml:space="preserve">  Fixed assets impairments (pre-tax)</t>
  </si>
  <si>
    <t>Zdarzenia jednorazowe - poziom EBIT</t>
  </si>
  <si>
    <t>One-off items  – EBIT level</t>
  </si>
  <si>
    <t>Do wyliczenia wyniku netto skorygowanego o odpisy:</t>
  </si>
  <si>
    <r>
      <t xml:space="preserve">Computation of net profit ex. impairments: </t>
    </r>
    <r>
      <rPr>
        <sz val="18"/>
        <color rgb="FF092D74"/>
        <rFont val="Calibri"/>
        <family val="2"/>
        <charset val="238"/>
      </rPr>
      <t xml:space="preserve"> </t>
    </r>
  </si>
  <si>
    <t>Odpisy netto rzeczowych aktywów trwałych oraz wartości niematerialnych</t>
  </si>
  <si>
    <t>After-tax impairments of tangible fixed assets and intangible assets</t>
  </si>
  <si>
    <t>Produkcja energii netto według źródeł, sprzedaż i dystrybucja</t>
  </si>
  <si>
    <t>Net electricity generation by sources, sales and distribution</t>
  </si>
  <si>
    <t>[TWh]</t>
  </si>
  <si>
    <t>Elektrownie opalane węglem brunatnym</t>
  </si>
  <si>
    <t>Lignite-fired power plants</t>
  </si>
  <si>
    <t>Elektrownie opalane węglem kamiennym</t>
  </si>
  <si>
    <t>Hard coal-fired power plants</t>
  </si>
  <si>
    <t>Elektrociepłownie opalane węglem</t>
  </si>
  <si>
    <t>Coal-fired CHPs</t>
  </si>
  <si>
    <t>Elektrociepłownie opalane gazem</t>
  </si>
  <si>
    <t>Gas-fired CHPs</t>
  </si>
  <si>
    <t>Elektrociepłownie opalane biomasą</t>
  </si>
  <si>
    <t>Biomass-fired CHPs</t>
  </si>
  <si>
    <t>El. szczytowo-pompowe</t>
  </si>
  <si>
    <t>Pumped-storage</t>
  </si>
  <si>
    <t>Elektrownie wodne</t>
  </si>
  <si>
    <t>Hydro</t>
  </si>
  <si>
    <t>Elektrownie wiatrowe</t>
  </si>
  <si>
    <t>Wind</t>
  </si>
  <si>
    <t>SUMA</t>
  </si>
  <si>
    <t>TOTAL</t>
  </si>
  <si>
    <t>Produkcja z OZE</t>
  </si>
  <si>
    <t>Renewable generation</t>
  </si>
  <si>
    <t>w tym współspalanie biomasy</t>
  </si>
  <si>
    <t>incl. biomass co-combustion</t>
  </si>
  <si>
    <t>Sprzedaż do odbiorców finalnych</t>
  </si>
  <si>
    <t>Dystrybucja</t>
  </si>
  <si>
    <t>Distribution</t>
  </si>
  <si>
    <t>CAPEX</t>
  </si>
  <si>
    <t>Nakłady inwestycyjne</t>
  </si>
  <si>
    <t>Segment (mln PLN)</t>
  </si>
  <si>
    <t>Segment (PLN m)</t>
  </si>
  <si>
    <t>Energetyka Konwencjonalna</t>
  </si>
  <si>
    <t>Conventional Generation</t>
  </si>
  <si>
    <t>Dystrybucja, w tym:</t>
  </si>
  <si>
    <t>Distribution, including:</t>
  </si>
  <si>
    <t>Przyłączanie nowych odbiorców</t>
  </si>
  <si>
    <t xml:space="preserve">    New clients connection</t>
  </si>
  <si>
    <t>Linie dystrybucyjne</t>
  </si>
  <si>
    <t xml:space="preserve">    Distribution grid</t>
  </si>
  <si>
    <t>Energetyka Odnawialna, w tym:</t>
  </si>
  <si>
    <t>Renewables, including:</t>
  </si>
  <si>
    <t>Modernizacje i odtworzenie</t>
  </si>
  <si>
    <t xml:space="preserve">    Modernization and replacement</t>
  </si>
  <si>
    <t>Obrót i pozostałe</t>
  </si>
  <si>
    <t>Supply and other operations (excl. adjustments)</t>
  </si>
  <si>
    <t>SUMA (w tym korekty konsolidacyjne)</t>
  </si>
  <si>
    <t>TOTAL (incl. adjustments)</t>
  </si>
  <si>
    <t>Przychody i koszty segmentu</t>
  </si>
  <si>
    <t>Segmental revenues and costs</t>
  </si>
  <si>
    <r>
      <t>Energetyka Konwencjonalna (w tym: PGE Energia Ciepła)</t>
    </r>
    <r>
      <rPr>
        <sz val="16"/>
        <color theme="0" tint="-0.34998626667073579"/>
        <rFont val="Arial"/>
        <family val="2"/>
        <charset val="238"/>
      </rPr>
      <t> </t>
    </r>
  </si>
  <si>
    <t>Conventional Generation (including PGE Energia Ciepła)</t>
  </si>
  <si>
    <t>Przychody ze sprzedaży, w tym:</t>
  </si>
  <si>
    <t>Sales, including</t>
  </si>
  <si>
    <t>Przychody ze sprzedaży energii elektrycznej</t>
  </si>
  <si>
    <t>Sale of electricity</t>
  </si>
  <si>
    <t>Rekompensaty z tytułu rozwiązania KDT</t>
  </si>
  <si>
    <t>Przychody ze sprzedaży ciepła</t>
  </si>
  <si>
    <t>Sale of heat</t>
  </si>
  <si>
    <t>Przychody ze sprzedaży świadectw pochodzenia</t>
  </si>
  <si>
    <t>Sale of certificates of origin</t>
  </si>
  <si>
    <t>Koszty rodzajowe, w tym:</t>
  </si>
  <si>
    <t>Cost by kind, including</t>
  </si>
  <si>
    <t>Amortyzacja</t>
  </si>
  <si>
    <t>D&amp;A</t>
  </si>
  <si>
    <t>Zużycie materiałów</t>
  </si>
  <si>
    <t>Materials</t>
  </si>
  <si>
    <t>Zużycie energii</t>
  </si>
  <si>
    <t>Energy</t>
  </si>
  <si>
    <t>Usługi obce</t>
  </si>
  <si>
    <t>External services</t>
  </si>
  <si>
    <t>Podatki i opłaty</t>
  </si>
  <si>
    <t>Taxes and charges</t>
  </si>
  <si>
    <t>Koszty osobowe</t>
  </si>
  <si>
    <t>Personnel expenses</t>
  </si>
  <si>
    <t>Pozostałe koszty</t>
  </si>
  <si>
    <t>Other cost</t>
  </si>
  <si>
    <t>Koszt wytworzenia sprzedanych produktów</t>
  </si>
  <si>
    <t>Cost of products sold</t>
  </si>
  <si>
    <t>Koszt własny sprzedaży</t>
  </si>
  <si>
    <t>Cost of goods sold</t>
  </si>
  <si>
    <t>Energetyka Odnawialna</t>
  </si>
  <si>
    <t>Renewables</t>
  </si>
  <si>
    <t xml:space="preserve">Przychody ze sprzedaży, w tym: </t>
  </si>
  <si>
    <t>Przychody ze sprzedaży świadectw pochodzenia energii</t>
  </si>
  <si>
    <t xml:space="preserve">Materials </t>
  </si>
  <si>
    <t xml:space="preserve">Koszt wytworzenia sprzedanych produktów </t>
  </si>
  <si>
    <t>Przychody ze sprzedaży usług dystrybucyjnych</t>
  </si>
  <si>
    <t>Revenues from distribution services</t>
  </si>
  <si>
    <t>Pozostałe przychody z podstawowej działalności</t>
  </si>
  <si>
    <t>Other revenues from core activities</t>
  </si>
  <si>
    <t>Obrót</t>
  </si>
  <si>
    <t>Supply</t>
  </si>
  <si>
    <r>
      <t>Przychody ze sprzedaży uprawnień CO</t>
    </r>
    <r>
      <rPr>
        <vertAlign val="subscript"/>
        <sz val="12"/>
        <color theme="0" tint="-0.34998626667073579"/>
        <rFont val="Calibri"/>
        <family val="2"/>
        <charset val="238"/>
      </rPr>
      <t>2</t>
    </r>
    <r>
      <rPr>
        <sz val="12"/>
        <color theme="0" tint="-0.34998626667073579"/>
        <rFont val="Calibri"/>
        <family val="2"/>
        <charset val="238"/>
      </rPr>
      <t>*</t>
    </r>
  </si>
  <si>
    <t>Sale of CO2 allowances*</t>
  </si>
  <si>
    <t xml:space="preserve">Skonsolidowane przepływy pieniężne </t>
  </si>
  <si>
    <t>Consolidated Cash Flows</t>
  </si>
  <si>
    <t>Operacyjne</t>
  </si>
  <si>
    <t>Operating CF</t>
  </si>
  <si>
    <t>Inwestycyjne</t>
  </si>
  <si>
    <t>Investing CF</t>
  </si>
  <si>
    <t>Finansowe</t>
  </si>
  <si>
    <t>Financial CF</t>
  </si>
  <si>
    <t>Zmiana środków pieniężnych i ich ekwiwalentów</t>
  </si>
  <si>
    <t>Change of cash and equivalents</t>
  </si>
  <si>
    <t xml:space="preserve"> Dane z bilansu skonsolidowanego</t>
  </si>
  <si>
    <t>Consolidated Balance Sheet</t>
  </si>
  <si>
    <t>B.Z. IV kw. 2017</t>
  </si>
  <si>
    <t>B.O. IV kw. 2017</t>
  </si>
  <si>
    <t>Δ IV kw. 2017</t>
  </si>
  <si>
    <t>B.Z. 2017</t>
  </si>
  <si>
    <t>B.O. 2017</t>
  </si>
  <si>
    <t>Δ 2017</t>
  </si>
  <si>
    <t>Q4’17 EOP</t>
  </si>
  <si>
    <t>Q4’17 BOP</t>
  </si>
  <si>
    <t>∆ Q4’17</t>
  </si>
  <si>
    <t>2017 EOP</t>
  </si>
  <si>
    <t>2017 BOP</t>
  </si>
  <si>
    <t>∆ 2017</t>
  </si>
  <si>
    <t xml:space="preserve">Środki pieniężne i ich ekwiwalenty </t>
  </si>
  <si>
    <t>Cash and equivalents</t>
  </si>
  <si>
    <t>Lokaty i depozyty krótkoterminowe</t>
  </si>
  <si>
    <t xml:space="preserve">Short term deposits </t>
  </si>
  <si>
    <t>Środki o ograniczonej możliwości dysponowania (korekta)</t>
  </si>
  <si>
    <t>Restricted cash</t>
  </si>
  <si>
    <t>Środki pieniężne w dyspozycji Grupy PGE</t>
  </si>
  <si>
    <t>Disposable cash of PGE Group</t>
  </si>
  <si>
    <t>Krótkoterminowe  zadłużenie finansowe</t>
  </si>
  <si>
    <t>Short term financial debt</t>
  </si>
  <si>
    <t>Długoterminowe  zadłużenie finansowe</t>
  </si>
  <si>
    <t>Long term financial debt</t>
  </si>
  <si>
    <t>Łącznie zadłużenie finansowe (brutto)</t>
  </si>
  <si>
    <t>Total financial debt</t>
  </si>
  <si>
    <t xml:space="preserve">Zadłużenie finansowe netto </t>
  </si>
  <si>
    <t>Net debt*</t>
  </si>
  <si>
    <t xml:space="preserve"> Zysk (strata) netto dla akcj. – bez odpisów**</t>
  </si>
  <si>
    <t>Net profit (to equity) – ex. Impairments**</t>
  </si>
  <si>
    <t>Net Working Capital („core NWC”)***</t>
  </si>
  <si>
    <t xml:space="preserve">EBITDA </t>
  </si>
  <si>
    <t xml:space="preserve">EBIT </t>
  </si>
  <si>
    <t>n/d</t>
  </si>
  <si>
    <t xml:space="preserve">EBITDA powtarzalna** </t>
  </si>
  <si>
    <t xml:space="preserve">EBIT powtarzalny** </t>
  </si>
  <si>
    <t xml:space="preserve">Zysk (strata) netto dla akcjonariuszy </t>
  </si>
  <si>
    <t>Zysk (strata) netto dla akcj. – bez odpisów**</t>
  </si>
  <si>
    <t xml:space="preserve">CAPEX (po korektach) </t>
  </si>
  <si>
    <t xml:space="preserve">Przepływy pieniężne netto z dział. operacyjnej </t>
  </si>
  <si>
    <t xml:space="preserve">Przepływy pieniężne netto z dział. inwestycyjnej </t>
  </si>
  <si>
    <t xml:space="preserve">Marża EBITDA </t>
  </si>
  <si>
    <t>-3 p.p.</t>
  </si>
  <si>
    <t xml:space="preserve">Powtarzalna marża EBITDA </t>
  </si>
  <si>
    <t xml:space="preserve">  Odpisy RAT i WN (brutto)*</t>
  </si>
  <si>
    <t xml:space="preserve">  Odpisy RAT i WN (netto)*</t>
  </si>
  <si>
    <t xml:space="preserve">  Sprzedaż do odbiorców finalnych</t>
  </si>
  <si>
    <t xml:space="preserve">  Dystrybucja</t>
  </si>
  <si>
    <t xml:space="preserve">  Sprzedaż ciepła [PJ]</t>
  </si>
  <si>
    <t>Regulacyjne usługi systemowe</t>
  </si>
  <si>
    <t>Przychody ze sprzedaży usług dystrybucyjnych*</t>
  </si>
  <si>
    <t>Usługi obce*</t>
  </si>
  <si>
    <t>Obrót (w tym: PGE Paliwa)</t>
  </si>
  <si>
    <t>Przychody ze sprzedaży uprawnień CO2</t>
  </si>
  <si>
    <t>Przychody ze sprzedaży gazu</t>
  </si>
  <si>
    <t>Przychody ze sprzedaży innych paliw**</t>
  </si>
  <si>
    <t>Koszt własny sprzedaży***</t>
  </si>
  <si>
    <t>mln PLN</t>
  </si>
  <si>
    <t>Środki pieniężne i ekwiwalenty</t>
  </si>
  <si>
    <t xml:space="preserve">Lokaty i depozyty krótkoterminowe </t>
  </si>
  <si>
    <t>Krótkoterminowe zadłużenie finansowe</t>
  </si>
  <si>
    <t>Długoterminowe zadłużenie finansowe</t>
  </si>
  <si>
    <t>Zadłużenie netto*</t>
  </si>
  <si>
    <t>CAPEX (including adjustments)</t>
  </si>
  <si>
    <t xml:space="preserve">   Impairments of TFA and IA* (pre-tax)</t>
  </si>
  <si>
    <t>Sales to final off-takers</t>
  </si>
  <si>
    <t>Sales of heat [PJ]</t>
  </si>
  <si>
    <t>Regulatory System Services</t>
  </si>
  <si>
    <t>Revenues from distribution services*</t>
  </si>
  <si>
    <t>External services*</t>
  </si>
  <si>
    <t>Sale of CO2 allowances</t>
  </si>
  <si>
    <t>Sale of natural gas</t>
  </si>
  <si>
    <t>Sale of other fuels**</t>
  </si>
  <si>
    <t>Cost of goods sold***</t>
  </si>
  <si>
    <t>Nabyte aktywa*</t>
  </si>
  <si>
    <t>Acquired assets*</t>
  </si>
  <si>
    <t>New clients connection</t>
  </si>
  <si>
    <t>Distribution grid</t>
  </si>
  <si>
    <t>Supply and other operations</t>
  </si>
  <si>
    <t>Capital expenditures</t>
  </si>
  <si>
    <t xml:space="preserve">Energetyka Konwencjonalna (w tym: PGE Energia Ciepła) </t>
  </si>
  <si>
    <t>[MSR, mln PLN]</t>
  </si>
  <si>
    <t>II kw. 2018</t>
  </si>
  <si>
    <t>II kw. 2017</t>
  </si>
  <si>
    <t>I pół. 2018</t>
  </si>
  <si>
    <t>I pół. 2017</t>
  </si>
  <si>
    <t>-6 p.p.</t>
  </si>
  <si>
    <t>29%</t>
  </si>
  <si>
    <t>-4 p.p.</t>
  </si>
  <si>
    <t>1,04x</t>
  </si>
  <si>
    <t>0,61x</t>
  </si>
  <si>
    <t>B.Z. II kw. 2018</t>
  </si>
  <si>
    <t>B.O. II kw. 2018</t>
  </si>
  <si>
    <t>B.Z. I pół. 2018</t>
  </si>
  <si>
    <t>B.O. I pół. 2018</t>
  </si>
  <si>
    <t>Q2 2018</t>
  </si>
  <si>
    <t>Q2 2017</t>
  </si>
  <si>
    <t>H1 2018</t>
  </si>
  <si>
    <t>H1 2017</t>
  </si>
  <si>
    <t>Reclamation provision</t>
  </si>
  <si>
    <t xml:space="preserve">One-off items – EBITDA level  </t>
  </si>
  <si>
    <t xml:space="preserve">One-off items – EBIT level  </t>
  </si>
  <si>
    <t>Computation of net profit ex. impairments:</t>
  </si>
  <si>
    <t>Impairments of TFA and IA* (after-tax)</t>
  </si>
  <si>
    <t>Distribution, incl.:</t>
  </si>
  <si>
    <t>Renewables, incl.:</t>
  </si>
  <si>
    <t>Modernisation and replacement</t>
  </si>
  <si>
    <t xml:space="preserve">  Renewables</t>
  </si>
  <si>
    <t xml:space="preserve">  Distribution</t>
  </si>
  <si>
    <t xml:space="preserve">  Supply (incl. PGE Paliwa)</t>
  </si>
  <si>
    <t>∆ II kw. 2018</t>
  </si>
  <si>
    <t>∆ I pół. 2018</t>
  </si>
  <si>
    <t>Q2 2018 EOP</t>
  </si>
  <si>
    <t>Q2 2018 BOP</t>
  </si>
  <si>
    <t>∆ Q2 2018</t>
  </si>
  <si>
    <t>H1 2018 EOP</t>
  </si>
  <si>
    <t>H1 2018 BOP</t>
  </si>
  <si>
    <t>∆ H1 2018</t>
  </si>
  <si>
    <t>SWITCH TO ENGLISH</t>
  </si>
  <si>
    <t xml:space="preserve">ZMIEŃ NA POLSKI </t>
  </si>
  <si>
    <r>
      <t xml:space="preserve">WYBIERZ WERSJĘ JĘZYKOWĄ / CHOOSE LANGUAGE </t>
    </r>
    <r>
      <rPr>
        <b/>
        <sz val="12"/>
        <color theme="1"/>
        <rFont val="Times New Roman"/>
        <family val="1"/>
        <charset val="238"/>
      </rPr>
      <t>→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</si>
</sst>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0" tint="-0.34998626667073579"/>
      <name val="Calibri"/>
      <family val="2"/>
      <charset val="238"/>
      <scheme val="minor"/>
    </font>
    <font>
      <sz val="12"/>
      <color theme="0" tint="-0.499984740745262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6"/>
      <color rgb="FF092D74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0" tint="-0.34998626667073579"/>
      <name val="Calibri"/>
      <family val="2"/>
      <charset val="238"/>
      <scheme val="minor"/>
    </font>
    <font>
      <sz val="12"/>
      <color theme="0" tint="-0.34998626667073579"/>
      <name val="Calibri"/>
      <family val="2"/>
      <charset val="238"/>
    </font>
    <font>
      <b/>
      <sz val="16"/>
      <color theme="0" tint="-0.34998626667073579"/>
      <name val="Calibri"/>
      <family val="2"/>
      <charset val="238"/>
    </font>
    <font>
      <sz val="16"/>
      <color theme="0" tint="-0.499984740745262"/>
      <name val="Calibri"/>
      <family val="2"/>
      <charset val="238"/>
    </font>
    <font>
      <b/>
      <sz val="16"/>
      <color rgb="FFEF7F00"/>
      <name val="Calibri"/>
      <family val="2"/>
      <charset val="238"/>
    </font>
    <font>
      <b/>
      <sz val="12"/>
      <color rgb="FFFFFFFF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0" tint="-0.34998626667073579"/>
      <name val="Calibri"/>
      <family val="2"/>
      <charset val="238"/>
    </font>
    <font>
      <sz val="12"/>
      <color rgb="FF092D74"/>
      <name val="Calibri"/>
      <family val="2"/>
      <charset val="238"/>
    </font>
    <font>
      <sz val="12"/>
      <color rgb="FFE60007"/>
      <name val="Calibri"/>
      <family val="2"/>
      <charset val="238"/>
    </font>
    <font>
      <sz val="12"/>
      <color rgb="FF00B050"/>
      <name val="Calibri"/>
      <family val="2"/>
      <charset val="238"/>
    </font>
    <font>
      <sz val="12"/>
      <color theme="0" tint="-0.499984740745262"/>
      <name val="Calibri"/>
      <family val="2"/>
      <charset val="238"/>
      <scheme val="minor"/>
    </font>
    <font>
      <sz val="12"/>
      <color rgb="FF1F497D"/>
      <name val="Calibri"/>
      <family val="2"/>
      <charset val="238"/>
    </font>
    <font>
      <sz val="12"/>
      <name val="Arial"/>
      <family val="2"/>
      <charset val="238"/>
    </font>
    <font>
      <b/>
      <sz val="16"/>
      <color rgb="FFEF7F00"/>
      <name val="Calibri"/>
      <family val="2"/>
      <charset val="238"/>
      <scheme val="minor"/>
    </font>
    <font>
      <sz val="16"/>
      <color theme="0" tint="-0.34998626667073579"/>
      <name val="Calibri"/>
      <family val="2"/>
      <charset val="238"/>
      <scheme val="minor"/>
    </font>
    <font>
      <sz val="16"/>
      <color theme="0" tint="-0.499984740745262"/>
      <name val="Calibri"/>
      <family val="2"/>
      <charset val="238"/>
      <scheme val="minor"/>
    </font>
    <font>
      <b/>
      <sz val="12"/>
      <color rgb="FF092D74"/>
      <name val="Calibri"/>
      <family val="2"/>
      <charset val="238"/>
    </font>
    <font>
      <b/>
      <sz val="12"/>
      <color rgb="FF1F497D"/>
      <name val="Calibri"/>
      <family val="2"/>
      <charset val="238"/>
    </font>
    <font>
      <b/>
      <sz val="16"/>
      <color rgb="FF1F497D"/>
      <name val="Calibri"/>
      <family val="2"/>
      <charset val="238"/>
    </font>
    <font>
      <sz val="18"/>
      <color rgb="FF092D74"/>
      <name val="Calibri"/>
      <family val="2"/>
      <charset val="238"/>
    </font>
    <font>
      <sz val="18"/>
      <name val="Arial"/>
      <family val="2"/>
      <charset val="238"/>
    </font>
    <font>
      <sz val="16"/>
      <name val="Arial"/>
      <family val="2"/>
      <charset val="238"/>
    </font>
    <font>
      <b/>
      <sz val="12"/>
      <color rgb="FF00B050"/>
      <name val="Calibri"/>
      <family val="2"/>
      <charset val="238"/>
    </font>
    <font>
      <sz val="12"/>
      <color theme="0" tint="-0.34998626667073579"/>
      <name val="Arial"/>
      <family val="2"/>
      <charset val="238"/>
    </font>
    <font>
      <sz val="12"/>
      <name val="Calibri"/>
      <family val="2"/>
      <charset val="238"/>
    </font>
    <font>
      <b/>
      <sz val="12"/>
      <color rgb="FFE60007"/>
      <name val="Calibri"/>
      <family val="2"/>
      <charset val="238"/>
    </font>
    <font>
      <sz val="12"/>
      <color rgb="FF000000"/>
      <name val="Calibri"/>
      <family val="2"/>
      <charset val="238"/>
    </font>
    <font>
      <sz val="12"/>
      <color rgb="FFFF0000"/>
      <name val="Calibri"/>
      <family val="2"/>
      <charset val="238"/>
    </font>
    <font>
      <b/>
      <sz val="16"/>
      <color theme="3"/>
      <name val="Calibri"/>
      <family val="2"/>
      <charset val="238"/>
    </font>
    <font>
      <sz val="18"/>
      <color theme="0" tint="-0.499984740745262"/>
      <name val="Calibri"/>
      <family val="2"/>
      <charset val="238"/>
      <scheme val="minor"/>
    </font>
    <font>
      <sz val="16"/>
      <color theme="0" tint="-0.34998626667073579"/>
      <name val="Arial"/>
      <family val="2"/>
      <charset val="238"/>
    </font>
    <font>
      <vertAlign val="subscript"/>
      <sz val="12"/>
      <color theme="0" tint="-0.34998626667073579"/>
      <name val="Calibri"/>
      <family val="2"/>
      <charset val="238"/>
    </font>
    <font>
      <b/>
      <sz val="12"/>
      <color rgb="FFEF7F00"/>
      <name val="Calibri"/>
      <family val="2"/>
      <charset val="238"/>
    </font>
    <font>
      <b/>
      <sz val="12"/>
      <color rgb="FFE26B0A"/>
      <name val="Calibri"/>
      <family val="2"/>
      <charset val="238"/>
    </font>
    <font>
      <sz val="12"/>
      <color rgb="FF0F243E"/>
      <name val="Calibri"/>
      <family val="2"/>
      <charset val="238"/>
    </font>
    <font>
      <b/>
      <sz val="12"/>
      <color rgb="FF0F243E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092D74"/>
      <name val="Calibri"/>
    </font>
    <font>
      <sz val="12"/>
      <color rgb="FF1F497D"/>
      <name val="Calibri"/>
    </font>
    <font>
      <b/>
      <sz val="12"/>
      <color rgb="FF092D74"/>
      <name val="Calibri"/>
    </font>
    <font>
      <b/>
      <sz val="18"/>
      <color rgb="FFEF7F00"/>
      <name val="Calibri"/>
    </font>
    <font>
      <sz val="18"/>
      <name val="Arial"/>
    </font>
    <font>
      <b/>
      <sz val="12"/>
      <color rgb="FFFFFFFF"/>
      <name val="Calibri"/>
    </font>
    <font>
      <sz val="12"/>
      <color rgb="FF00B050"/>
      <name val="Calibri"/>
    </font>
    <font>
      <sz val="12"/>
      <color rgb="FFE60007"/>
      <name val="Calibri"/>
    </font>
    <font>
      <sz val="18"/>
      <color rgb="FF000000"/>
      <name val="Arial"/>
    </font>
    <font>
      <b/>
      <sz val="12"/>
      <color rgb="FF00B050"/>
      <name val="Calibri"/>
    </font>
    <font>
      <sz val="11"/>
      <color rgb="FF092D74"/>
      <name val="Calibri"/>
    </font>
    <font>
      <sz val="11"/>
      <color rgb="FFFF0000"/>
      <name val="Calibri"/>
    </font>
    <font>
      <sz val="11"/>
      <color rgb="FF00B050"/>
      <name val="Calibri"/>
    </font>
    <font>
      <b/>
      <sz val="16"/>
      <color rgb="FFEF7F00"/>
      <name val="Calibri"/>
    </font>
    <font>
      <sz val="12"/>
      <color rgb="FF9C0006"/>
      <name val="Calibri"/>
    </font>
    <font>
      <b/>
      <sz val="12"/>
      <color rgb="FFEF7F00"/>
      <name val="Calibri"/>
    </font>
    <font>
      <sz val="12"/>
      <color theme="0" tint="-0.14999847407452621"/>
      <name val="Calibri"/>
      <family val="2"/>
      <charset val="238"/>
      <scheme val="minor"/>
    </font>
    <font>
      <sz val="12"/>
      <color theme="0" tint="-0.14999847407452621"/>
      <name val="Calibri"/>
      <family val="2"/>
      <charset val="238"/>
    </font>
    <font>
      <sz val="14"/>
      <color theme="0" tint="-0.14999847407452621"/>
      <name val="Calibri"/>
      <family val="2"/>
      <charset val="238"/>
      <scheme val="minor"/>
    </font>
    <font>
      <b/>
      <sz val="16"/>
      <color theme="0" tint="-0.14999847407452621"/>
      <name val="Calibri"/>
      <family val="2"/>
      <charset val="238"/>
      <scheme val="minor"/>
    </font>
    <font>
      <b/>
      <sz val="12"/>
      <color theme="0" tint="-0.14999847407452621"/>
      <name val="Calibri"/>
      <family val="2"/>
      <charset val="238"/>
    </font>
    <font>
      <b/>
      <sz val="16"/>
      <color theme="0" tint="-0.14999847407452621"/>
      <name val="Calibri"/>
      <family val="2"/>
      <charset val="238"/>
    </font>
    <font>
      <sz val="11"/>
      <color theme="0" tint="-0.14999847407452621"/>
      <name val="Calibri"/>
      <family val="2"/>
      <charset val="238"/>
      <scheme val="minor"/>
    </font>
    <font>
      <sz val="16"/>
      <color theme="0" tint="-0.14999847407452621"/>
      <name val="Calibri"/>
      <family val="2"/>
      <charset val="238"/>
      <scheme val="minor"/>
    </font>
    <font>
      <b/>
      <sz val="18"/>
      <color theme="0" tint="-0.14999847407452621"/>
      <name val="Calibri"/>
      <family val="2"/>
      <charset val="238"/>
    </font>
    <font>
      <sz val="18"/>
      <color theme="0" tint="-0.14999847407452621"/>
      <name val="Arial"/>
      <family val="2"/>
      <charset val="238"/>
    </font>
    <font>
      <sz val="11"/>
      <color theme="0" tint="-0.1499984740745262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0" tint="-0.14999847407452621"/>
      <name val="Calibri"/>
      <family val="2"/>
      <charset val="238"/>
      <scheme val="minor"/>
    </font>
    <font>
      <b/>
      <sz val="11"/>
      <color theme="0" tint="-0.1499984740745262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92D7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/>
      <right/>
      <top/>
      <bottom style="medium">
        <color rgb="FF092D74"/>
      </bottom>
      <diagonal/>
    </border>
    <border>
      <left/>
      <right/>
      <top style="medium">
        <color rgb="FF092D74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092D74"/>
      </bottom>
      <diagonal/>
    </border>
    <border>
      <left style="medium">
        <color rgb="FFFFFFFF"/>
      </left>
      <right style="medium">
        <color rgb="FFFFFFFF"/>
      </right>
      <top style="medium">
        <color rgb="FF092D74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092D74"/>
      </bottom>
      <diagonal/>
    </border>
    <border>
      <left/>
      <right/>
      <top style="medium">
        <color rgb="FF092D74"/>
      </top>
      <bottom style="medium">
        <color rgb="FF092D74"/>
      </bottom>
      <diagonal/>
    </border>
    <border>
      <left style="medium">
        <color rgb="FFFFFFFF"/>
      </left>
      <right style="medium">
        <color rgb="FFFFFFFF"/>
      </right>
      <top style="medium">
        <color rgb="FF092D74"/>
      </top>
      <bottom style="medium">
        <color rgb="FF092D7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/>
      <diagonal/>
    </border>
    <border>
      <left style="medium">
        <color rgb="FFFFFFFF"/>
      </left>
      <right/>
      <top/>
      <bottom style="medium">
        <color rgb="FF092D74"/>
      </bottom>
      <diagonal/>
    </border>
    <border>
      <left style="medium">
        <color rgb="FFFFFFFF"/>
      </left>
      <right/>
      <top style="medium">
        <color rgb="FF092D74"/>
      </top>
      <bottom/>
      <diagonal/>
    </border>
  </borders>
  <cellStyleXfs count="1">
    <xf numFmtId="0" fontId="0" fillId="0" borderId="0"/>
  </cellStyleXfs>
  <cellXfs count="332">
    <xf numFmtId="0" fontId="0" fillId="0" borderId="0" xfId="0"/>
    <xf numFmtId="0" fontId="1" fillId="2" borderId="0" xfId="0" applyFont="1" applyFill="1" applyAlignment="1">
      <alignment horizontal="left" vertical="center" indent="1"/>
    </xf>
    <xf numFmtId="0" fontId="1" fillId="3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 vertical="center" wrapText="1" readingOrder="1"/>
    </xf>
    <xf numFmtId="0" fontId="4" fillId="0" borderId="0" xfId="0" applyFont="1" applyFill="1" applyBorder="1" applyAlignment="1">
      <alignment vertical="center" wrapText="1" readingOrder="1"/>
    </xf>
    <xf numFmtId="0" fontId="5" fillId="2" borderId="0" xfId="0" applyFont="1" applyFill="1"/>
    <xf numFmtId="0" fontId="6" fillId="0" borderId="0" xfId="0" applyFont="1" applyBorder="1" applyAlignment="1">
      <alignment horizontal="left" vertical="center" indent="1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 wrapText="1" readingOrder="1"/>
    </xf>
    <xf numFmtId="0" fontId="10" fillId="0" borderId="0" xfId="0" applyFont="1" applyFill="1" applyBorder="1" applyAlignment="1">
      <alignment horizontal="center" vertical="center" wrapText="1" readingOrder="1"/>
    </xf>
    <xf numFmtId="0" fontId="11" fillId="0" borderId="0" xfId="0" applyFont="1" applyFill="1" applyBorder="1" applyAlignment="1">
      <alignment vertical="center" wrapText="1" readingOrder="1"/>
    </xf>
    <xf numFmtId="0" fontId="7" fillId="0" borderId="0" xfId="0" applyFont="1" applyAlignment="1">
      <alignment vertical="center"/>
    </xf>
    <xf numFmtId="0" fontId="12" fillId="0" borderId="0" xfId="0" applyFont="1" applyBorder="1" applyAlignment="1">
      <alignment horizontal="left" vertical="center" wrapText="1" indent="1" readingOrder="1"/>
    </xf>
    <xf numFmtId="0" fontId="7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 readingOrder="1"/>
    </xf>
    <xf numFmtId="0" fontId="13" fillId="4" borderId="0" xfId="0" applyFont="1" applyFill="1" applyBorder="1" applyAlignment="1">
      <alignment horizontal="left" vertical="center" wrapText="1" indent="1" readingOrder="1"/>
    </xf>
    <xf numFmtId="0" fontId="13" fillId="4" borderId="2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horizontal="left" vertical="center" wrapText="1" readingOrder="1"/>
    </xf>
    <xf numFmtId="0" fontId="15" fillId="0" borderId="2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center" vertical="center" wrapText="1" readingOrder="1"/>
    </xf>
    <xf numFmtId="0" fontId="0" fillId="0" borderId="0" xfId="0" applyAlignment="1">
      <alignment vertical="center"/>
    </xf>
    <xf numFmtId="0" fontId="16" fillId="0" borderId="0" xfId="0" applyFont="1" applyBorder="1" applyAlignment="1">
      <alignment horizontal="left" vertical="center" wrapText="1" indent="1" readingOrder="1"/>
    </xf>
    <xf numFmtId="3" fontId="16" fillId="0" borderId="3" xfId="0" applyNumberFormat="1" applyFont="1" applyBorder="1" applyAlignment="1">
      <alignment horizontal="center" wrapText="1" readingOrder="1"/>
    </xf>
    <xf numFmtId="9" fontId="17" fillId="0" borderId="3" xfId="0" applyNumberFormat="1" applyFont="1" applyBorder="1" applyAlignment="1">
      <alignment horizontal="center" vertical="center" wrapText="1" readingOrder="1"/>
    </xf>
    <xf numFmtId="3" fontId="16" fillId="0" borderId="3" xfId="0" applyNumberFormat="1" applyFont="1" applyBorder="1" applyAlignment="1">
      <alignment horizontal="center" vertical="center" wrapText="1" readingOrder="1"/>
    </xf>
    <xf numFmtId="9" fontId="17" fillId="0" borderId="3" xfId="0" applyNumberFormat="1" applyFont="1" applyBorder="1" applyAlignment="1">
      <alignment horizontal="center" wrapText="1" readingOrder="1"/>
    </xf>
    <xf numFmtId="0" fontId="9" fillId="0" borderId="0" xfId="0" applyFont="1" applyFill="1" applyBorder="1" applyAlignment="1">
      <alignment horizontal="left" vertical="center" wrapText="1" readingOrder="1"/>
    </xf>
    <xf numFmtId="0" fontId="14" fillId="0" borderId="0" xfId="0" applyFont="1" applyAlignment="1">
      <alignment horizontal="center" vertical="center"/>
    </xf>
    <xf numFmtId="0" fontId="16" fillId="0" borderId="4" xfId="0" applyFont="1" applyBorder="1" applyAlignment="1">
      <alignment horizontal="center" wrapText="1" readingOrder="1"/>
    </xf>
    <xf numFmtId="9" fontId="17" fillId="0" borderId="4" xfId="0" applyNumberFormat="1" applyFont="1" applyBorder="1" applyAlignment="1">
      <alignment horizontal="center" vertical="center" wrapText="1" readingOrder="1"/>
    </xf>
    <xf numFmtId="3" fontId="16" fillId="0" borderId="4" xfId="0" applyNumberFormat="1" applyFont="1" applyBorder="1" applyAlignment="1">
      <alignment horizontal="center" vertical="center" wrapText="1" readingOrder="1"/>
    </xf>
    <xf numFmtId="0" fontId="16" fillId="0" borderId="4" xfId="0" applyFont="1" applyBorder="1" applyAlignment="1">
      <alignment horizontal="center" vertical="center" wrapText="1" readingOrder="1"/>
    </xf>
    <xf numFmtId="9" fontId="18" fillId="0" borderId="4" xfId="0" applyNumberFormat="1" applyFont="1" applyBorder="1" applyAlignment="1">
      <alignment horizontal="center" vertical="center" wrapText="1" readingOrder="1"/>
    </xf>
    <xf numFmtId="0" fontId="19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3" fontId="16" fillId="0" borderId="0" xfId="0" applyNumberFormat="1" applyFont="1" applyAlignment="1">
      <alignment horizontal="center" wrapText="1" readingOrder="1"/>
    </xf>
    <xf numFmtId="9" fontId="17" fillId="0" borderId="0" xfId="0" applyNumberFormat="1" applyFont="1" applyAlignment="1">
      <alignment horizontal="center" vertical="center" wrapText="1" readingOrder="1"/>
    </xf>
    <xf numFmtId="3" fontId="16" fillId="0" borderId="0" xfId="0" applyNumberFormat="1" applyFont="1" applyAlignment="1">
      <alignment horizontal="center" vertical="center" wrapText="1" readingOrder="1"/>
    </xf>
    <xf numFmtId="9" fontId="17" fillId="0" borderId="0" xfId="0" applyNumberFormat="1" applyFont="1" applyAlignment="1">
      <alignment horizontal="center" wrapText="1" readingOrder="1"/>
    </xf>
    <xf numFmtId="9" fontId="18" fillId="0" borderId="0" xfId="0" applyNumberFormat="1" applyFont="1" applyAlignment="1">
      <alignment horizontal="center" vertical="center" wrapText="1" readingOrder="1"/>
    </xf>
    <xf numFmtId="0" fontId="16" fillId="0" borderId="0" xfId="0" applyFont="1" applyAlignment="1">
      <alignment horizontal="center" wrapText="1" readingOrder="1"/>
    </xf>
    <xf numFmtId="0" fontId="20" fillId="0" borderId="0" xfId="0" applyFont="1" applyAlignment="1">
      <alignment horizontal="center" vertical="center" wrapText="1" readingOrder="1"/>
    </xf>
    <xf numFmtId="9" fontId="18" fillId="0" borderId="0" xfId="0" applyNumberFormat="1" applyFont="1" applyAlignment="1">
      <alignment horizontal="center" wrapText="1" readingOrder="1"/>
    </xf>
    <xf numFmtId="0" fontId="16" fillId="0" borderId="0" xfId="0" applyFont="1" applyAlignment="1">
      <alignment horizontal="center" vertical="center" wrapText="1" readingOrder="1"/>
    </xf>
    <xf numFmtId="9" fontId="20" fillId="0" borderId="0" xfId="0" applyNumberFormat="1" applyFont="1" applyAlignment="1">
      <alignment horizontal="center" vertical="center" wrapText="1" readingOrder="1"/>
    </xf>
    <xf numFmtId="9" fontId="16" fillId="0" borderId="0" xfId="0" applyNumberFormat="1" applyFont="1" applyAlignment="1">
      <alignment horizontal="center" vertical="center" wrapText="1" readingOrder="1"/>
    </xf>
    <xf numFmtId="0" fontId="17" fillId="0" borderId="0" xfId="0" applyFont="1" applyAlignment="1">
      <alignment horizontal="center" vertical="center" wrapText="1" readingOrder="1"/>
    </xf>
    <xf numFmtId="0" fontId="18" fillId="0" borderId="0" xfId="0" applyFont="1" applyAlignment="1">
      <alignment horizontal="center" vertical="center" wrapText="1" readingOrder="1"/>
    </xf>
    <xf numFmtId="0" fontId="21" fillId="0" borderId="0" xfId="0" applyFont="1" applyBorder="1" applyAlignment="1">
      <alignment horizontal="center" vertical="center" wrapText="1"/>
    </xf>
    <xf numFmtId="3" fontId="16" fillId="0" borderId="0" xfId="0" applyNumberFormat="1" applyFont="1" applyBorder="1" applyAlignment="1">
      <alignment horizontal="center" vertical="center" wrapText="1" readingOrder="1"/>
    </xf>
    <xf numFmtId="0" fontId="16" fillId="0" borderId="0" xfId="0" applyFont="1" applyBorder="1" applyAlignment="1">
      <alignment horizontal="center" vertical="center" wrapText="1" readingOrder="1"/>
    </xf>
    <xf numFmtId="0" fontId="3" fillId="0" borderId="0" xfId="0" applyFont="1" applyFill="1" applyBorder="1" applyAlignment="1">
      <alignment horizontal="left" vertical="center"/>
    </xf>
    <xf numFmtId="0" fontId="22" fillId="0" borderId="0" xfId="0" applyFont="1" applyAlignment="1">
      <alignment horizontal="left" vertical="center" indent="1" readingOrder="1"/>
    </xf>
    <xf numFmtId="0" fontId="23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4" borderId="2" xfId="0" applyFont="1" applyFill="1" applyBorder="1" applyAlignment="1">
      <alignment horizontal="left" vertical="center" wrapText="1" indent="1"/>
    </xf>
    <xf numFmtId="0" fontId="20" fillId="0" borderId="0" xfId="0" applyFont="1" applyBorder="1" applyAlignment="1">
      <alignment horizontal="center" vertical="center" wrapText="1" readingOrder="1"/>
    </xf>
    <xf numFmtId="3" fontId="20" fillId="0" borderId="0" xfId="0" applyNumberFormat="1" applyFont="1" applyBorder="1" applyAlignment="1">
      <alignment horizontal="center" vertical="center" wrapText="1" readingOrder="1"/>
    </xf>
    <xf numFmtId="0" fontId="16" fillId="0" borderId="5" xfId="0" applyFont="1" applyBorder="1" applyAlignment="1">
      <alignment horizontal="left" vertical="center" wrapText="1" indent="1" readingOrder="1"/>
    </xf>
    <xf numFmtId="0" fontId="20" fillId="0" borderId="5" xfId="0" applyFont="1" applyBorder="1" applyAlignment="1">
      <alignment horizontal="center" vertical="center" wrapText="1" readingOrder="1"/>
    </xf>
    <xf numFmtId="0" fontId="25" fillId="0" borderId="0" xfId="0" applyFont="1" applyBorder="1" applyAlignment="1">
      <alignment horizontal="left" vertical="center" wrapText="1" indent="1" readingOrder="1"/>
    </xf>
    <xf numFmtId="0" fontId="26" fillId="0" borderId="0" xfId="0" applyFont="1" applyBorder="1" applyAlignment="1">
      <alignment horizontal="center" vertical="center" wrapText="1" readingOrder="1"/>
    </xf>
    <xf numFmtId="3" fontId="26" fillId="0" borderId="0" xfId="0" applyNumberFormat="1" applyFont="1" applyBorder="1" applyAlignment="1">
      <alignment horizontal="center" vertical="center" wrapText="1" readingOrder="1"/>
    </xf>
    <xf numFmtId="3" fontId="20" fillId="0" borderId="5" xfId="0" applyNumberFormat="1" applyFont="1" applyBorder="1" applyAlignment="1">
      <alignment horizontal="center" vertical="center" wrapText="1" readingOrder="1"/>
    </xf>
    <xf numFmtId="0" fontId="27" fillId="0" borderId="0" xfId="0" applyFont="1" applyBorder="1" applyAlignment="1">
      <alignment horizontal="center" vertical="center" wrapText="1" readingOrder="1"/>
    </xf>
    <xf numFmtId="0" fontId="8" fillId="0" borderId="0" xfId="0" applyFont="1" applyFill="1" applyAlignment="1">
      <alignment horizontal="left" vertical="center" readingOrder="1"/>
    </xf>
    <xf numFmtId="0" fontId="26" fillId="0" borderId="0" xfId="0" applyFont="1" applyAlignment="1">
      <alignment horizontal="center" vertical="center" wrapText="1" readingOrder="1"/>
    </xf>
    <xf numFmtId="0" fontId="29" fillId="0" borderId="0" xfId="0" applyFont="1" applyAlignment="1">
      <alignment horizontal="center" vertical="center" wrapText="1" readingOrder="1"/>
    </xf>
    <xf numFmtId="0" fontId="14" fillId="0" borderId="0" xfId="0" applyFont="1" applyBorder="1" applyAlignment="1">
      <alignment horizontal="left" vertical="center" indent="1"/>
    </xf>
    <xf numFmtId="0" fontId="12" fillId="0" borderId="0" xfId="0" applyFont="1" applyBorder="1" applyAlignment="1">
      <alignment horizontal="left" vertical="center" indent="1" readingOrder="1"/>
    </xf>
    <xf numFmtId="0" fontId="12" fillId="0" borderId="0" xfId="0" applyFont="1" applyBorder="1" applyAlignment="1">
      <alignment horizontal="center" vertical="center" wrapText="1" readingOrder="1"/>
    </xf>
    <xf numFmtId="0" fontId="30" fillId="0" borderId="0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readingOrder="1"/>
    </xf>
    <xf numFmtId="9" fontId="17" fillId="0" borderId="0" xfId="0" applyNumberFormat="1" applyFont="1" applyBorder="1" applyAlignment="1">
      <alignment horizontal="center" vertical="center" wrapText="1" readingOrder="1"/>
    </xf>
    <xf numFmtId="9" fontId="18" fillId="0" borderId="0" xfId="0" applyNumberFormat="1" applyFont="1" applyBorder="1" applyAlignment="1">
      <alignment horizontal="center" vertical="center" wrapText="1" readingOrder="1"/>
    </xf>
    <xf numFmtId="0" fontId="25" fillId="0" borderId="5" xfId="0" applyFont="1" applyBorder="1" applyAlignment="1">
      <alignment horizontal="left" vertical="center" wrapText="1" indent="1" readingOrder="1"/>
    </xf>
    <xf numFmtId="0" fontId="25" fillId="0" borderId="5" xfId="0" applyFont="1" applyBorder="1" applyAlignment="1">
      <alignment horizontal="center" vertical="center" wrapText="1" readingOrder="1"/>
    </xf>
    <xf numFmtId="9" fontId="31" fillId="0" borderId="5" xfId="0" applyNumberFormat="1" applyFont="1" applyBorder="1" applyAlignment="1">
      <alignment horizontal="center" vertical="center" wrapText="1" readingOrder="1"/>
    </xf>
    <xf numFmtId="0" fontId="21" fillId="0" borderId="0" xfId="0" applyFont="1" applyBorder="1" applyAlignment="1">
      <alignment horizontal="left" vertical="center" wrapText="1" indent="1"/>
    </xf>
    <xf numFmtId="0" fontId="32" fillId="0" borderId="0" xfId="0" applyFont="1" applyFill="1" applyBorder="1" applyAlignment="1">
      <alignment horizontal="left" vertical="center" wrapText="1"/>
    </xf>
    <xf numFmtId="0" fontId="33" fillId="0" borderId="0" xfId="0" applyFont="1" applyBorder="1" applyAlignment="1">
      <alignment horizontal="center" vertical="center" wrapText="1" readingOrder="1"/>
    </xf>
    <xf numFmtId="9" fontId="34" fillId="0" borderId="0" xfId="0" applyNumberFormat="1" applyFont="1" applyBorder="1" applyAlignment="1">
      <alignment horizontal="center" vertical="center" wrapText="1" readingOrder="1"/>
    </xf>
    <xf numFmtId="0" fontId="19" fillId="0" borderId="0" xfId="0" applyFont="1" applyFill="1" applyBorder="1" applyAlignment="1">
      <alignment horizontal="left" vertical="center"/>
    </xf>
    <xf numFmtId="9" fontId="35" fillId="0" borderId="0" xfId="0" applyNumberFormat="1" applyFont="1" applyBorder="1" applyAlignment="1">
      <alignment horizontal="center" vertical="center" wrapText="1" readingOrder="1"/>
    </xf>
    <xf numFmtId="9" fontId="36" fillId="0" borderId="0" xfId="0" applyNumberFormat="1" applyFont="1" applyBorder="1" applyAlignment="1">
      <alignment horizontal="center" vertical="center" wrapText="1" readingOrder="1"/>
    </xf>
    <xf numFmtId="0" fontId="16" fillId="0" borderId="5" xfId="0" applyFont="1" applyBorder="1" applyAlignment="1">
      <alignment horizontal="center" vertical="center" wrapText="1" readingOrder="1"/>
    </xf>
    <xf numFmtId="9" fontId="17" fillId="0" borderId="5" xfId="0" applyNumberFormat="1" applyFont="1" applyBorder="1" applyAlignment="1">
      <alignment horizontal="center" vertical="center" wrapText="1" readingOrder="1"/>
    </xf>
    <xf numFmtId="3" fontId="14" fillId="0" borderId="0" xfId="0" applyNumberFormat="1" applyFont="1" applyBorder="1" applyAlignment="1">
      <alignment horizontal="center" vertical="center"/>
    </xf>
    <xf numFmtId="0" fontId="37" fillId="0" borderId="0" xfId="0" applyFont="1" applyBorder="1" applyAlignment="1">
      <alignment horizontal="left" vertical="center" indent="1" readingOrder="1"/>
    </xf>
    <xf numFmtId="0" fontId="38" fillId="0" borderId="0" xfId="0" applyFont="1" applyFill="1" applyBorder="1" applyAlignment="1">
      <alignment horizontal="left" vertical="center"/>
    </xf>
    <xf numFmtId="3" fontId="25" fillId="0" borderId="0" xfId="0" applyNumberFormat="1" applyFont="1" applyBorder="1" applyAlignment="1">
      <alignment horizontal="center" vertical="center" wrapText="1" readingOrder="1"/>
    </xf>
    <xf numFmtId="9" fontId="31" fillId="0" borderId="0" xfId="0" applyNumberFormat="1" applyFont="1" applyBorder="1" applyAlignment="1">
      <alignment horizontal="center" vertical="center" wrapText="1" readingOrder="1"/>
    </xf>
    <xf numFmtId="9" fontId="18" fillId="0" borderId="5" xfId="0" applyNumberFormat="1" applyFont="1" applyBorder="1" applyAlignment="1">
      <alignment horizontal="center" vertical="center" wrapText="1" readingOrder="1"/>
    </xf>
    <xf numFmtId="0" fontId="25" fillId="0" borderId="0" xfId="0" applyFont="1" applyBorder="1" applyAlignment="1">
      <alignment horizontal="center" vertical="center" wrapText="1" readingOrder="1"/>
    </xf>
    <xf numFmtId="9" fontId="20" fillId="0" borderId="0" xfId="0" applyNumberFormat="1" applyFont="1" applyBorder="1" applyAlignment="1">
      <alignment horizontal="center" vertical="center" wrapText="1" readingOrder="1"/>
    </xf>
    <xf numFmtId="9" fontId="20" fillId="0" borderId="5" xfId="0" applyNumberFormat="1" applyFont="1" applyBorder="1" applyAlignment="1">
      <alignment horizontal="center" vertical="center" wrapText="1" readingOrder="1"/>
    </xf>
    <xf numFmtId="0" fontId="35" fillId="0" borderId="0" xfId="0" applyFont="1" applyBorder="1" applyAlignment="1">
      <alignment horizontal="center" vertical="center" wrapText="1" readingOrder="1"/>
    </xf>
    <xf numFmtId="3" fontId="41" fillId="0" borderId="0" xfId="0" applyNumberFormat="1" applyFont="1" applyBorder="1" applyAlignment="1">
      <alignment horizontal="center" vertical="center" wrapText="1" readingOrder="1"/>
    </xf>
    <xf numFmtId="0" fontId="41" fillId="0" borderId="0" xfId="0" applyFont="1" applyBorder="1" applyAlignment="1">
      <alignment horizontal="center" vertical="center" wrapText="1" readingOrder="1"/>
    </xf>
    <xf numFmtId="0" fontId="41" fillId="0" borderId="0" xfId="0" applyFont="1" applyBorder="1" applyAlignment="1">
      <alignment horizontal="center" vertical="center" readingOrder="1"/>
    </xf>
    <xf numFmtId="3" fontId="42" fillId="0" borderId="0" xfId="0" applyNumberFormat="1" applyFont="1" applyBorder="1" applyAlignment="1">
      <alignment horizontal="center" vertical="center" wrapText="1" readingOrder="1"/>
    </xf>
    <xf numFmtId="0" fontId="42" fillId="0" borderId="0" xfId="0" applyFont="1" applyBorder="1" applyAlignment="1">
      <alignment horizontal="center" vertical="center" wrapText="1" readingOrder="1"/>
    </xf>
    <xf numFmtId="3" fontId="25" fillId="0" borderId="5" xfId="0" applyNumberFormat="1" applyFont="1" applyBorder="1" applyAlignment="1">
      <alignment horizontal="center" vertical="center" wrapText="1" readingOrder="1"/>
    </xf>
    <xf numFmtId="0" fontId="43" fillId="0" borderId="0" xfId="0" applyFont="1" applyBorder="1" applyAlignment="1">
      <alignment horizontal="center" vertical="center" wrapText="1" readingOrder="1"/>
    </xf>
    <xf numFmtId="3" fontId="16" fillId="0" borderId="5" xfId="0" applyNumberFormat="1" applyFont="1" applyBorder="1" applyAlignment="1">
      <alignment horizontal="center" vertical="center" wrapText="1" readingOrder="1"/>
    </xf>
    <xf numFmtId="0" fontId="43" fillId="0" borderId="5" xfId="0" applyFont="1" applyBorder="1" applyAlignment="1">
      <alignment horizontal="center" vertical="center" wrapText="1" readingOrder="1"/>
    </xf>
    <xf numFmtId="0" fontId="35" fillId="0" borderId="5" xfId="0" applyFont="1" applyBorder="1" applyAlignment="1">
      <alignment horizontal="center" vertical="center" wrapText="1" readingOrder="1"/>
    </xf>
    <xf numFmtId="0" fontId="44" fillId="0" borderId="5" xfId="0" applyFont="1" applyBorder="1" applyAlignment="1">
      <alignment horizontal="center" vertical="center" wrapText="1" readingOrder="1"/>
    </xf>
    <xf numFmtId="3" fontId="44" fillId="0" borderId="0" xfId="0" applyNumberFormat="1" applyFont="1" applyBorder="1" applyAlignment="1">
      <alignment horizontal="center" vertical="center" wrapText="1" readingOrder="1"/>
    </xf>
    <xf numFmtId="0" fontId="45" fillId="0" borderId="0" xfId="0" applyFont="1" applyBorder="1" applyAlignment="1">
      <alignment horizontal="center" vertical="center" wrapText="1" readingOrder="1"/>
    </xf>
    <xf numFmtId="0" fontId="14" fillId="0" borderId="0" xfId="0" applyFont="1" applyAlignment="1">
      <alignment horizontal="left" vertical="center" indent="1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Border="1" applyAlignment="1">
      <alignment vertical="center"/>
    </xf>
    <xf numFmtId="0" fontId="51" fillId="4" borderId="14" xfId="0" applyFont="1" applyFill="1" applyBorder="1" applyAlignment="1">
      <alignment horizontal="center" vertical="center" wrapText="1"/>
    </xf>
    <xf numFmtId="3" fontId="46" fillId="0" borderId="0" xfId="0" applyNumberFormat="1" applyFont="1" applyAlignment="1">
      <alignment horizontal="center" vertical="center" wrapText="1"/>
    </xf>
    <xf numFmtId="9" fontId="52" fillId="0" borderId="0" xfId="0" applyNumberFormat="1" applyFont="1" applyAlignment="1">
      <alignment horizontal="center" vertical="center" wrapText="1"/>
    </xf>
    <xf numFmtId="9" fontId="53" fillId="0" borderId="0" xfId="0" applyNumberFormat="1" applyFont="1" applyAlignment="1">
      <alignment horizontal="center" vertical="center" wrapText="1"/>
    </xf>
    <xf numFmtId="0" fontId="46" fillId="0" borderId="0" xfId="0" applyFont="1" applyAlignment="1">
      <alignment horizontal="center" vertical="center" wrapText="1"/>
    </xf>
    <xf numFmtId="9" fontId="46" fillId="0" borderId="0" xfId="0" applyNumberFormat="1" applyFont="1" applyAlignment="1">
      <alignment horizontal="center" vertical="center" wrapText="1"/>
    </xf>
    <xf numFmtId="0" fontId="46" fillId="0" borderId="7" xfId="0" applyFont="1" applyBorder="1" applyAlignment="1">
      <alignment horizontal="center" vertical="center" wrapText="1"/>
    </xf>
    <xf numFmtId="0" fontId="48" fillId="0" borderId="8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49" fillId="0" borderId="0" xfId="0" applyFont="1" applyAlignment="1">
      <alignment horizontal="center" vertical="center"/>
    </xf>
    <xf numFmtId="0" fontId="27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46" fillId="0" borderId="1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9" fontId="18" fillId="0" borderId="0" xfId="0" applyNumberFormat="1" applyFont="1" applyBorder="1" applyAlignment="1">
      <alignment horizontal="center" wrapText="1"/>
    </xf>
    <xf numFmtId="9" fontId="52" fillId="0" borderId="4" xfId="0" applyNumberFormat="1" applyFont="1" applyBorder="1" applyAlignment="1">
      <alignment horizontal="center" vertical="center" wrapText="1"/>
    </xf>
    <xf numFmtId="3" fontId="46" fillId="0" borderId="4" xfId="0" applyNumberFormat="1" applyFont="1" applyBorder="1" applyAlignment="1">
      <alignment horizontal="center" vertical="center" wrapText="1"/>
    </xf>
    <xf numFmtId="9" fontId="53" fillId="0" borderId="7" xfId="0" applyNumberFormat="1" applyFont="1" applyBorder="1" applyAlignment="1">
      <alignment horizontal="center" vertical="center" wrapText="1"/>
    </xf>
    <xf numFmtId="9" fontId="52" fillId="0" borderId="7" xfId="0" applyNumberFormat="1" applyFont="1" applyBorder="1" applyAlignment="1">
      <alignment horizontal="center" vertical="center" wrapText="1"/>
    </xf>
    <xf numFmtId="3" fontId="48" fillId="0" borderId="8" xfId="0" applyNumberFormat="1" applyFont="1" applyBorder="1" applyAlignment="1">
      <alignment horizontal="center" vertical="center" wrapText="1"/>
    </xf>
    <xf numFmtId="9" fontId="53" fillId="0" borderId="8" xfId="0" applyNumberFormat="1" applyFont="1" applyBorder="1" applyAlignment="1">
      <alignment horizontal="center" vertical="center" wrapText="1"/>
    </xf>
    <xf numFmtId="3" fontId="46" fillId="0" borderId="8" xfId="0" applyNumberFormat="1" applyFont="1" applyBorder="1" applyAlignment="1">
      <alignment horizontal="center" vertical="center" wrapText="1"/>
    </xf>
    <xf numFmtId="0" fontId="50" fillId="0" borderId="16" xfId="0" applyFont="1" applyBorder="1" applyAlignment="1">
      <alignment horizontal="center" vertical="center" wrapText="1"/>
    </xf>
    <xf numFmtId="0" fontId="51" fillId="4" borderId="6" xfId="0" applyFont="1" applyFill="1" applyBorder="1" applyAlignment="1">
      <alignment horizontal="center" vertical="center" wrapText="1"/>
    </xf>
    <xf numFmtId="9" fontId="52" fillId="0" borderId="8" xfId="0" applyNumberFormat="1" applyFont="1" applyBorder="1" applyAlignment="1">
      <alignment horizontal="center" vertical="center" wrapText="1"/>
    </xf>
    <xf numFmtId="9" fontId="46" fillId="0" borderId="7" xfId="0" applyNumberFormat="1" applyFont="1" applyBorder="1" applyAlignment="1">
      <alignment horizontal="center" vertical="center" wrapText="1"/>
    </xf>
    <xf numFmtId="0" fontId="46" fillId="0" borderId="8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9" fontId="18" fillId="0" borderId="0" xfId="0" applyNumberFormat="1" applyFont="1" applyAlignment="1">
      <alignment horizontal="center" vertical="center" wrapText="1"/>
    </xf>
    <xf numFmtId="0" fontId="46" fillId="0" borderId="2" xfId="0" applyFont="1" applyBorder="1" applyAlignment="1">
      <alignment horizontal="center" vertical="center" wrapText="1"/>
    </xf>
    <xf numFmtId="9" fontId="52" fillId="0" borderId="2" xfId="0" applyNumberFormat="1" applyFont="1" applyBorder="1" applyAlignment="1">
      <alignment horizontal="center" vertical="center" wrapText="1"/>
    </xf>
    <xf numFmtId="3" fontId="46" fillId="0" borderId="2" xfId="0" applyNumberFormat="1" applyFont="1" applyBorder="1" applyAlignment="1">
      <alignment horizontal="center" vertical="center" wrapText="1"/>
    </xf>
    <xf numFmtId="0" fontId="51" fillId="4" borderId="17" xfId="0" applyFont="1" applyFill="1" applyBorder="1" applyAlignment="1">
      <alignment horizontal="center" vertical="center" wrapText="1"/>
    </xf>
    <xf numFmtId="3" fontId="48" fillId="0" borderId="0" xfId="0" applyNumberFormat="1" applyFont="1" applyAlignment="1">
      <alignment horizontal="center" vertical="center" wrapText="1"/>
    </xf>
    <xf numFmtId="3" fontId="46" fillId="0" borderId="7" xfId="0" applyNumberFormat="1" applyFont="1" applyBorder="1" applyAlignment="1">
      <alignment horizontal="center" vertical="center" wrapText="1"/>
    </xf>
    <xf numFmtId="9" fontId="17" fillId="0" borderId="0" xfId="0" applyNumberFormat="1" applyFont="1" applyBorder="1" applyAlignment="1">
      <alignment horizontal="center" vertical="center" wrapText="1"/>
    </xf>
    <xf numFmtId="0" fontId="51" fillId="4" borderId="3" xfId="0" applyFont="1" applyFill="1" applyBorder="1" applyAlignment="1">
      <alignment horizontal="center" vertical="center" wrapText="1"/>
    </xf>
    <xf numFmtId="3" fontId="46" fillId="0" borderId="11" xfId="0" applyNumberFormat="1" applyFont="1" applyBorder="1" applyAlignment="1">
      <alignment horizontal="center" vertical="center" wrapText="1"/>
    </xf>
    <xf numFmtId="0" fontId="46" fillId="0" borderId="11" xfId="0" applyFont="1" applyBorder="1" applyAlignment="1">
      <alignment horizontal="center" vertical="center" wrapText="1"/>
    </xf>
    <xf numFmtId="3" fontId="46" fillId="0" borderId="9" xfId="0" applyNumberFormat="1" applyFont="1" applyBorder="1" applyAlignment="1">
      <alignment horizontal="center" vertical="center" wrapText="1"/>
    </xf>
    <xf numFmtId="3" fontId="46" fillId="0" borderId="10" xfId="0" applyNumberFormat="1" applyFont="1" applyBorder="1" applyAlignment="1">
      <alignment horizontal="center" vertical="center" wrapText="1"/>
    </xf>
    <xf numFmtId="0" fontId="54" fillId="0" borderId="10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/>
    </xf>
    <xf numFmtId="0" fontId="51" fillId="4" borderId="4" xfId="0" applyFont="1" applyFill="1" applyBorder="1" applyAlignment="1">
      <alignment horizontal="center" wrapText="1"/>
    </xf>
    <xf numFmtId="3" fontId="48" fillId="0" borderId="12" xfId="0" applyNumberFormat="1" applyFont="1" applyBorder="1" applyAlignment="1">
      <alignment horizontal="center" vertical="center" wrapText="1"/>
    </xf>
    <xf numFmtId="3" fontId="48" fillId="0" borderId="13" xfId="0" applyNumberFormat="1" applyFont="1" applyBorder="1" applyAlignment="1">
      <alignment horizontal="center" vertical="center" wrapText="1"/>
    </xf>
    <xf numFmtId="0" fontId="48" fillId="0" borderId="13" xfId="0" applyFont="1" applyBorder="1" applyAlignment="1">
      <alignment horizontal="center" vertical="center" wrapText="1"/>
    </xf>
    <xf numFmtId="3" fontId="46" fillId="0" borderId="0" xfId="0" applyNumberFormat="1" applyFont="1" applyBorder="1" applyAlignment="1">
      <alignment horizontal="center" vertical="center" wrapText="1"/>
    </xf>
    <xf numFmtId="9" fontId="52" fillId="0" borderId="0" xfId="0" applyNumberFormat="1" applyFont="1" applyBorder="1" applyAlignment="1">
      <alignment horizontal="center" vertical="center" wrapText="1"/>
    </xf>
    <xf numFmtId="0" fontId="46" fillId="0" borderId="0" xfId="0" applyFont="1" applyBorder="1" applyAlignment="1">
      <alignment horizontal="center" vertical="center" wrapText="1"/>
    </xf>
    <xf numFmtId="0" fontId="47" fillId="0" borderId="0" xfId="0" applyFont="1" applyBorder="1" applyAlignment="1">
      <alignment horizontal="center" vertical="center" wrapText="1"/>
    </xf>
    <xf numFmtId="9" fontId="53" fillId="0" borderId="0" xfId="0" applyNumberFormat="1" applyFont="1" applyBorder="1" applyAlignment="1">
      <alignment horizontal="center" vertical="center" wrapText="1"/>
    </xf>
    <xf numFmtId="9" fontId="46" fillId="0" borderId="0" xfId="0" applyNumberFormat="1" applyFont="1" applyBorder="1" applyAlignment="1">
      <alignment horizontal="center" vertical="center" wrapText="1"/>
    </xf>
    <xf numFmtId="0" fontId="53" fillId="0" borderId="0" xfId="0" applyFont="1" applyBorder="1" applyAlignment="1">
      <alignment horizontal="center" vertical="center" wrapText="1"/>
    </xf>
    <xf numFmtId="0" fontId="50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48" fillId="0" borderId="0" xfId="0" applyFont="1" applyBorder="1" applyAlignment="1">
      <alignment horizontal="center" vertical="center" wrapText="1"/>
    </xf>
    <xf numFmtId="9" fontId="55" fillId="0" borderId="0" xfId="0" applyNumberFormat="1" applyFont="1" applyBorder="1" applyAlignment="1">
      <alignment horizontal="center" vertical="center" wrapText="1"/>
    </xf>
    <xf numFmtId="0" fontId="56" fillId="0" borderId="0" xfId="0" applyFont="1" applyBorder="1" applyAlignment="1">
      <alignment horizontal="center" vertical="center" wrapText="1"/>
    </xf>
    <xf numFmtId="3" fontId="56" fillId="0" borderId="0" xfId="0" applyNumberFormat="1" applyFont="1" applyBorder="1" applyAlignment="1">
      <alignment horizontal="center" vertical="center" wrapText="1"/>
    </xf>
    <xf numFmtId="9" fontId="57" fillId="0" borderId="0" xfId="0" applyNumberFormat="1" applyFont="1" applyBorder="1" applyAlignment="1">
      <alignment horizontal="center" wrapText="1"/>
    </xf>
    <xf numFmtId="9" fontId="57" fillId="0" borderId="0" xfId="0" applyNumberFormat="1" applyFont="1" applyBorder="1" applyAlignment="1">
      <alignment horizontal="center" vertical="center" wrapText="1"/>
    </xf>
    <xf numFmtId="0" fontId="56" fillId="0" borderId="0" xfId="0" applyFont="1" applyBorder="1" applyAlignment="1">
      <alignment horizontal="center" wrapText="1"/>
    </xf>
    <xf numFmtId="9" fontId="58" fillId="0" borderId="0" xfId="0" applyNumberFormat="1" applyFont="1" applyBorder="1" applyAlignment="1">
      <alignment horizontal="center" wrapText="1"/>
    </xf>
    <xf numFmtId="9" fontId="56" fillId="0" borderId="0" xfId="0" applyNumberFormat="1" applyFont="1" applyBorder="1" applyAlignment="1">
      <alignment horizontal="center" wrapText="1"/>
    </xf>
    <xf numFmtId="0" fontId="14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51" fillId="0" borderId="0" xfId="0" applyFont="1" applyFill="1" applyBorder="1" applyAlignment="1">
      <alignment horizontal="left" vertical="center" wrapText="1" indent="1" readingOrder="1"/>
    </xf>
    <xf numFmtId="0" fontId="51" fillId="0" borderId="0" xfId="0" applyFont="1" applyFill="1" applyBorder="1" applyAlignment="1">
      <alignment horizontal="center" vertical="center" wrapText="1"/>
    </xf>
    <xf numFmtId="0" fontId="46" fillId="0" borderId="0" xfId="0" applyFont="1" applyFill="1" applyBorder="1" applyAlignment="1">
      <alignment horizontal="left" vertical="center" wrapText="1" indent="1" readingOrder="1"/>
    </xf>
    <xf numFmtId="3" fontId="46" fillId="0" borderId="0" xfId="0" applyNumberFormat="1" applyFont="1" applyFill="1" applyBorder="1" applyAlignment="1">
      <alignment horizontal="center" vertical="center" wrapText="1"/>
    </xf>
    <xf numFmtId="9" fontId="52" fillId="0" borderId="0" xfId="0" applyNumberFormat="1" applyFont="1" applyFill="1" applyBorder="1" applyAlignment="1">
      <alignment horizontal="center" vertical="center" wrapText="1"/>
    </xf>
    <xf numFmtId="0" fontId="46" fillId="0" borderId="0" xfId="0" applyFont="1" applyFill="1" applyBorder="1" applyAlignment="1">
      <alignment horizontal="center" vertical="center" wrapText="1"/>
    </xf>
    <xf numFmtId="0" fontId="47" fillId="0" borderId="0" xfId="0" applyFont="1" applyFill="1" applyBorder="1" applyAlignment="1">
      <alignment horizontal="center" vertical="center" wrapText="1"/>
    </xf>
    <xf numFmtId="9" fontId="53" fillId="0" borderId="0" xfId="0" applyNumberFormat="1" applyFont="1" applyFill="1" applyBorder="1" applyAlignment="1">
      <alignment horizontal="center" vertical="center" wrapText="1"/>
    </xf>
    <xf numFmtId="9" fontId="46" fillId="0" borderId="0" xfId="0" applyNumberFormat="1" applyFont="1" applyFill="1" applyBorder="1" applyAlignment="1">
      <alignment horizontal="center" vertical="center" wrapText="1"/>
    </xf>
    <xf numFmtId="0" fontId="53" fillId="0" borderId="0" xfId="0" applyFont="1" applyFill="1" applyBorder="1" applyAlignment="1">
      <alignment horizontal="center" vertical="center" wrapText="1"/>
    </xf>
    <xf numFmtId="0" fontId="50" fillId="0" borderId="0" xfId="0" applyFont="1" applyFill="1" applyBorder="1" applyAlignment="1">
      <alignment horizontal="center" vertical="center" wrapText="1"/>
    </xf>
    <xf numFmtId="0" fontId="54" fillId="0" borderId="0" xfId="0" applyFont="1" applyFill="1" applyBorder="1" applyAlignment="1">
      <alignment horizontal="center" vertical="center" wrapText="1"/>
    </xf>
    <xf numFmtId="0" fontId="48" fillId="0" borderId="0" xfId="0" applyFont="1" applyFill="1" applyBorder="1" applyAlignment="1">
      <alignment horizontal="left" vertical="center" wrapText="1" indent="1" readingOrder="1"/>
    </xf>
    <xf numFmtId="0" fontId="48" fillId="0" borderId="0" xfId="0" applyFont="1" applyFill="1" applyBorder="1" applyAlignment="1">
      <alignment horizontal="center" vertical="center" wrapText="1"/>
    </xf>
    <xf numFmtId="0" fontId="46" fillId="0" borderId="0" xfId="0" applyFont="1" applyFill="1" applyBorder="1" applyAlignment="1">
      <alignment horizontal="left" wrapText="1" indent="1" readingOrder="1"/>
    </xf>
    <xf numFmtId="9" fontId="60" fillId="0" borderId="0" xfId="0" applyNumberFormat="1" applyFont="1" applyFill="1" applyBorder="1" applyAlignment="1">
      <alignment horizontal="center" vertical="center" wrapText="1"/>
    </xf>
    <xf numFmtId="0" fontId="48" fillId="0" borderId="0" xfId="0" applyFont="1" applyFill="1" applyBorder="1" applyAlignment="1">
      <alignment horizontal="left" wrapText="1" indent="1" readingOrder="1"/>
    </xf>
    <xf numFmtId="9" fontId="55" fillId="0" borderId="0" xfId="0" applyNumberFormat="1" applyFont="1" applyFill="1" applyBorder="1" applyAlignment="1">
      <alignment horizontal="center" vertical="center" wrapText="1"/>
    </xf>
    <xf numFmtId="0" fontId="48" fillId="0" borderId="0" xfId="0" applyFont="1" applyFill="1" applyBorder="1" applyAlignment="1">
      <alignment horizontal="center" wrapText="1"/>
    </xf>
    <xf numFmtId="0" fontId="51" fillId="0" borderId="0" xfId="0" applyFont="1" applyFill="1" applyBorder="1" applyAlignment="1">
      <alignment horizontal="left" vertical="center" wrapText="1" readingOrder="1"/>
    </xf>
    <xf numFmtId="0" fontId="56" fillId="0" borderId="0" xfId="0" applyFont="1" applyFill="1" applyBorder="1" applyAlignment="1">
      <alignment horizontal="left" vertical="center" wrapText="1" readingOrder="1"/>
    </xf>
    <xf numFmtId="0" fontId="56" fillId="0" borderId="0" xfId="0" applyFont="1" applyFill="1" applyBorder="1" applyAlignment="1">
      <alignment horizontal="center" vertical="center" wrapText="1"/>
    </xf>
    <xf numFmtId="3" fontId="56" fillId="0" borderId="0" xfId="0" applyNumberFormat="1" applyFont="1" applyFill="1" applyBorder="1" applyAlignment="1">
      <alignment horizontal="center" vertical="center" wrapText="1"/>
    </xf>
    <xf numFmtId="9" fontId="57" fillId="0" borderId="0" xfId="0" applyNumberFormat="1" applyFont="1" applyFill="1" applyBorder="1" applyAlignment="1">
      <alignment horizontal="center" wrapText="1"/>
    </xf>
    <xf numFmtId="9" fontId="57" fillId="0" borderId="0" xfId="0" applyNumberFormat="1" applyFont="1" applyFill="1" applyBorder="1" applyAlignment="1">
      <alignment horizontal="center" vertical="center" wrapText="1"/>
    </xf>
    <xf numFmtId="0" fontId="56" fillId="0" borderId="0" xfId="0" applyFont="1" applyFill="1" applyBorder="1" applyAlignment="1">
      <alignment horizontal="left" vertical="center" wrapText="1" indent="4" readingOrder="1"/>
    </xf>
    <xf numFmtId="0" fontId="56" fillId="0" borderId="0" xfId="0" applyFont="1" applyFill="1" applyBorder="1" applyAlignment="1">
      <alignment horizontal="center" wrapText="1"/>
    </xf>
    <xf numFmtId="9" fontId="58" fillId="0" borderId="0" xfId="0" applyNumberFormat="1" applyFont="1" applyFill="1" applyBorder="1" applyAlignment="1">
      <alignment horizontal="center" wrapText="1"/>
    </xf>
    <xf numFmtId="9" fontId="56" fillId="0" borderId="0" xfId="0" applyNumberFormat="1" applyFont="1" applyFill="1" applyBorder="1" applyAlignment="1">
      <alignment horizontal="center" wrapText="1"/>
    </xf>
    <xf numFmtId="3" fontId="48" fillId="0" borderId="0" xfId="0" applyNumberFormat="1" applyFont="1" applyFill="1" applyBorder="1" applyAlignment="1">
      <alignment horizontal="center" vertical="center" wrapText="1"/>
    </xf>
    <xf numFmtId="0" fontId="59" fillId="0" borderId="0" xfId="0" applyFont="1" applyFill="1" applyBorder="1" applyAlignment="1">
      <alignment horizontal="left" vertical="center" wrapText="1" readingOrder="1"/>
    </xf>
    <xf numFmtId="0" fontId="51" fillId="0" borderId="0" xfId="0" applyFont="1" applyFill="1" applyBorder="1" applyAlignment="1">
      <alignment horizontal="center" vertical="center" wrapText="1" readingOrder="1"/>
    </xf>
    <xf numFmtId="0" fontId="54" fillId="0" borderId="0" xfId="0" applyFont="1" applyFill="1" applyBorder="1" applyAlignment="1">
      <alignment horizontal="center" vertical="center" wrapText="1" readingOrder="1"/>
    </xf>
    <xf numFmtId="0" fontId="13" fillId="0" borderId="0" xfId="0" applyFont="1" applyFill="1" applyBorder="1" applyAlignment="1">
      <alignment horizontal="center" wrapText="1" readingOrder="1"/>
    </xf>
    <xf numFmtId="0" fontId="51" fillId="4" borderId="4" xfId="0" applyFont="1" applyFill="1" applyBorder="1" applyAlignment="1">
      <alignment horizontal="center" vertical="center" wrapText="1"/>
    </xf>
    <xf numFmtId="0" fontId="13" fillId="4" borderId="4" xfId="0" quotePrefix="1" applyFont="1" applyFill="1" applyBorder="1" applyAlignment="1">
      <alignment horizontal="center" vertical="center" wrapText="1"/>
    </xf>
    <xf numFmtId="0" fontId="50" fillId="0" borderId="0" xfId="0" applyFont="1" applyBorder="1" applyAlignment="1">
      <alignment horizontal="left" vertical="center" wrapText="1" indent="1"/>
    </xf>
    <xf numFmtId="2" fontId="46" fillId="0" borderId="0" xfId="0" applyNumberFormat="1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wrapText="1"/>
    </xf>
    <xf numFmtId="9" fontId="31" fillId="0" borderId="0" xfId="0" applyNumberFormat="1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2" fontId="25" fillId="0" borderId="0" xfId="0" applyNumberFormat="1" applyFont="1" applyBorder="1" applyAlignment="1">
      <alignment horizontal="center" wrapText="1"/>
    </xf>
    <xf numFmtId="2" fontId="25" fillId="0" borderId="0" xfId="0" applyNumberFormat="1" applyFont="1" applyBorder="1" applyAlignment="1">
      <alignment horizontal="center" vertical="center" wrapText="1"/>
    </xf>
    <xf numFmtId="0" fontId="56" fillId="0" borderId="17" xfId="0" applyFont="1" applyBorder="1" applyAlignment="1">
      <alignment horizontal="center" vertical="center" wrapText="1"/>
    </xf>
    <xf numFmtId="3" fontId="56" fillId="0" borderId="17" xfId="0" applyNumberFormat="1" applyFont="1" applyBorder="1" applyAlignment="1">
      <alignment horizontal="center" vertical="center" wrapText="1"/>
    </xf>
    <xf numFmtId="9" fontId="57" fillId="0" borderId="17" xfId="0" applyNumberFormat="1" applyFont="1" applyBorder="1" applyAlignment="1">
      <alignment horizontal="center" wrapText="1"/>
    </xf>
    <xf numFmtId="9" fontId="57" fillId="0" borderId="17" xfId="0" applyNumberFormat="1" applyFont="1" applyBorder="1" applyAlignment="1">
      <alignment horizontal="center" vertical="center" wrapText="1"/>
    </xf>
    <xf numFmtId="0" fontId="51" fillId="4" borderId="2" xfId="0" applyFont="1" applyFill="1" applyBorder="1" applyAlignment="1">
      <alignment horizontal="center" vertical="center" wrapText="1"/>
    </xf>
    <xf numFmtId="0" fontId="46" fillId="0" borderId="5" xfId="0" applyFont="1" applyBorder="1" applyAlignment="1">
      <alignment horizontal="center" vertical="center" wrapText="1"/>
    </xf>
    <xf numFmtId="9" fontId="53" fillId="0" borderId="5" xfId="0" applyNumberFormat="1" applyFont="1" applyBorder="1" applyAlignment="1">
      <alignment horizontal="center" vertical="center" wrapText="1"/>
    </xf>
    <xf numFmtId="0" fontId="63" fillId="0" borderId="0" xfId="0" applyFont="1" applyFill="1" applyBorder="1" applyAlignment="1">
      <alignment horizontal="center" vertical="center" wrapText="1" readingOrder="1"/>
    </xf>
    <xf numFmtId="0" fontId="63" fillId="0" borderId="0" xfId="0" applyFont="1" applyFill="1" applyBorder="1" applyAlignment="1">
      <alignment vertical="center" wrapText="1" readingOrder="1"/>
    </xf>
    <xf numFmtId="0" fontId="64" fillId="0" borderId="0" xfId="0" applyFont="1" applyFill="1" applyBorder="1"/>
    <xf numFmtId="0" fontId="66" fillId="0" borderId="0" xfId="0" applyFont="1" applyFill="1" applyBorder="1" applyAlignment="1">
      <alignment horizontal="center" vertical="center" wrapText="1"/>
    </xf>
    <xf numFmtId="0" fontId="66" fillId="0" borderId="0" xfId="0" applyFont="1" applyFill="1" applyBorder="1" applyAlignment="1">
      <alignment horizontal="center" vertical="center" wrapText="1" readingOrder="1"/>
    </xf>
    <xf numFmtId="0" fontId="68" fillId="0" borderId="0" xfId="0" applyFont="1" applyFill="1" applyBorder="1" applyAlignment="1">
      <alignment vertical="center"/>
    </xf>
    <xf numFmtId="0" fontId="62" fillId="0" borderId="0" xfId="0" applyFont="1" applyFill="1" applyBorder="1" applyAlignment="1">
      <alignment horizontal="center" vertical="center"/>
    </xf>
    <xf numFmtId="0" fontId="69" fillId="0" borderId="0" xfId="0" applyFont="1" applyFill="1" applyBorder="1" applyAlignment="1">
      <alignment horizontal="center" vertical="center"/>
    </xf>
    <xf numFmtId="0" fontId="69" fillId="0" borderId="0" xfId="0" applyFont="1" applyFill="1" applyBorder="1" applyAlignment="1">
      <alignment vertical="center"/>
    </xf>
    <xf numFmtId="0" fontId="65" fillId="0" borderId="0" xfId="0" applyFont="1" applyFill="1" applyBorder="1" applyAlignment="1">
      <alignment horizontal="left" vertical="center" readingOrder="1"/>
    </xf>
    <xf numFmtId="0" fontId="66" fillId="0" borderId="0" xfId="0" applyFont="1" applyFill="1" applyBorder="1" applyAlignment="1">
      <alignment horizontal="center" wrapText="1"/>
    </xf>
    <xf numFmtId="0" fontId="66" fillId="0" borderId="0" xfId="0" applyFont="1" applyFill="1" applyBorder="1" applyAlignment="1">
      <alignment horizontal="center" wrapText="1" readingOrder="1"/>
    </xf>
    <xf numFmtId="0" fontId="68" fillId="0" borderId="0" xfId="0" applyFont="1" applyFill="1" applyBorder="1"/>
    <xf numFmtId="3" fontId="25" fillId="0" borderId="10" xfId="0" applyNumberFormat="1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25" fillId="0" borderId="0" xfId="0" applyFont="1" applyFill="1" applyBorder="1" applyAlignment="1">
      <alignment horizontal="left" vertical="center" wrapText="1" indent="1" readingOrder="1"/>
    </xf>
    <xf numFmtId="3" fontId="25" fillId="0" borderId="0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74" fillId="0" borderId="0" xfId="0" applyFont="1" applyFill="1" applyBorder="1" applyAlignment="1">
      <alignment horizontal="center" vertical="center"/>
    </xf>
    <xf numFmtId="0" fontId="75" fillId="0" borderId="0" xfId="0" applyFont="1" applyFill="1" applyBorder="1"/>
    <xf numFmtId="0" fontId="73" fillId="0" borderId="0" xfId="0" applyFont="1"/>
    <xf numFmtId="3" fontId="48" fillId="0" borderId="17" xfId="0" applyNumberFormat="1" applyFont="1" applyBorder="1" applyAlignment="1">
      <alignment horizontal="center" vertical="center" wrapText="1"/>
    </xf>
    <xf numFmtId="9" fontId="55" fillId="0" borderId="17" xfId="0" applyNumberFormat="1" applyFont="1" applyBorder="1" applyAlignment="1">
      <alignment horizontal="center" vertical="center" wrapText="1"/>
    </xf>
    <xf numFmtId="0" fontId="48" fillId="0" borderId="4" xfId="0" applyFont="1" applyBorder="1" applyAlignment="1">
      <alignment horizontal="center" vertical="center" wrapText="1"/>
    </xf>
    <xf numFmtId="3" fontId="48" fillId="0" borderId="4" xfId="0" applyNumberFormat="1" applyFont="1" applyBorder="1" applyAlignment="1">
      <alignment horizontal="center" vertical="center" wrapText="1"/>
    </xf>
    <xf numFmtId="9" fontId="53" fillId="0" borderId="4" xfId="0" applyNumberFormat="1" applyFont="1" applyBorder="1" applyAlignment="1">
      <alignment horizontal="center" vertical="center" wrapText="1"/>
    </xf>
    <xf numFmtId="9" fontId="46" fillId="0" borderId="11" xfId="0" applyNumberFormat="1" applyFont="1" applyBorder="1" applyAlignment="1">
      <alignment horizontal="center" vertical="center" wrapText="1"/>
    </xf>
    <xf numFmtId="9" fontId="52" fillId="0" borderId="11" xfId="0" applyNumberFormat="1" applyFont="1" applyBorder="1" applyAlignment="1">
      <alignment horizontal="center" vertical="center" wrapText="1"/>
    </xf>
    <xf numFmtId="3" fontId="46" fillId="0" borderId="15" xfId="0" applyNumberFormat="1" applyFont="1" applyBorder="1" applyAlignment="1">
      <alignment horizontal="center" vertical="center" wrapText="1"/>
    </xf>
    <xf numFmtId="0" fontId="54" fillId="0" borderId="11" xfId="0" applyFont="1" applyBorder="1" applyAlignment="1">
      <alignment horizontal="center" vertical="center" wrapText="1"/>
    </xf>
    <xf numFmtId="2" fontId="46" fillId="0" borderId="5" xfId="0" applyNumberFormat="1" applyFont="1" applyBorder="1" applyAlignment="1">
      <alignment horizontal="center" vertical="center" wrapText="1"/>
    </xf>
    <xf numFmtId="0" fontId="62" fillId="0" borderId="0" xfId="0" applyFont="1" applyFill="1" applyBorder="1" applyAlignment="1"/>
    <xf numFmtId="0" fontId="65" fillId="0" borderId="0" xfId="0" applyFont="1" applyFill="1" applyBorder="1" applyAlignment="1">
      <alignment vertical="center"/>
    </xf>
    <xf numFmtId="0" fontId="67" fillId="0" borderId="0" xfId="0" applyFont="1" applyFill="1" applyBorder="1" applyAlignment="1">
      <alignment vertical="center" wrapText="1"/>
    </xf>
    <xf numFmtId="0" fontId="66" fillId="0" borderId="0" xfId="0" applyFont="1" applyFill="1" applyBorder="1" applyAlignment="1">
      <alignment vertical="center" wrapText="1"/>
    </xf>
    <xf numFmtId="0" fontId="63" fillId="0" borderId="0" xfId="0" applyFont="1" applyFill="1" applyBorder="1" applyAlignment="1">
      <alignment vertical="center" wrapText="1"/>
    </xf>
    <xf numFmtId="0" fontId="62" fillId="0" borderId="0" xfId="0" applyFont="1" applyFill="1" applyBorder="1" applyAlignment="1">
      <alignment vertical="center"/>
    </xf>
    <xf numFmtId="0" fontId="70" fillId="0" borderId="0" xfId="0" applyFont="1" applyFill="1" applyBorder="1" applyAlignment="1">
      <alignment vertical="center"/>
    </xf>
    <xf numFmtId="0" fontId="65" fillId="0" borderId="0" xfId="0" applyFont="1" applyAlignment="1">
      <alignment vertical="center"/>
    </xf>
    <xf numFmtId="0" fontId="67" fillId="0" borderId="0" xfId="0" applyFont="1" applyFill="1" applyBorder="1" applyAlignment="1">
      <alignment vertical="center"/>
    </xf>
    <xf numFmtId="0" fontId="63" fillId="0" borderId="0" xfId="0" applyFont="1" applyFill="1" applyBorder="1" applyAlignment="1">
      <alignment wrapText="1"/>
    </xf>
    <xf numFmtId="0" fontId="66" fillId="0" borderId="0" xfId="0" applyFont="1" applyFill="1" applyBorder="1" applyAlignment="1">
      <alignment wrapText="1"/>
    </xf>
    <xf numFmtId="0" fontId="71" fillId="0" borderId="0" xfId="0" applyFont="1" applyFill="1" applyBorder="1" applyAlignment="1">
      <alignment vertical="center" wrapText="1"/>
    </xf>
    <xf numFmtId="0" fontId="65" fillId="0" borderId="0" xfId="0" applyFont="1" applyFill="1" applyBorder="1" applyAlignment="1"/>
    <xf numFmtId="0" fontId="72" fillId="0" borderId="0" xfId="0" applyFont="1" applyFill="1" applyBorder="1" applyAlignment="1">
      <alignment vertical="center" wrapText="1"/>
    </xf>
    <xf numFmtId="0" fontId="12" fillId="0" borderId="0" xfId="0" applyFont="1" applyBorder="1" applyAlignment="1">
      <alignment horizontal="left" vertical="center" wrapText="1" indent="1"/>
    </xf>
    <xf numFmtId="0" fontId="51" fillId="4" borderId="4" xfId="0" applyFont="1" applyFill="1" applyBorder="1" applyAlignment="1">
      <alignment horizontal="left" vertical="center" wrapText="1" indent="1"/>
    </xf>
    <xf numFmtId="0" fontId="46" fillId="0" borderId="0" xfId="0" applyFont="1" applyBorder="1" applyAlignment="1">
      <alignment horizontal="left" vertical="center" wrapText="1" indent="1"/>
    </xf>
    <xf numFmtId="0" fontId="16" fillId="0" borderId="0" xfId="0" applyFont="1" applyBorder="1" applyAlignment="1">
      <alignment horizontal="left" vertical="center" wrapText="1" indent="1"/>
    </xf>
    <xf numFmtId="0" fontId="22" fillId="0" borderId="0" xfId="0" applyFont="1" applyAlignment="1">
      <alignment horizontal="left" vertical="center" indent="1"/>
    </xf>
    <xf numFmtId="0" fontId="48" fillId="0" borderId="0" xfId="0" applyFont="1" applyBorder="1" applyAlignment="1">
      <alignment horizontal="left" vertical="center" wrapText="1" indent="1"/>
    </xf>
    <xf numFmtId="0" fontId="25" fillId="0" borderId="0" xfId="0" applyFont="1" applyBorder="1" applyAlignment="1">
      <alignment horizontal="left" vertical="center" wrapText="1" indent="1"/>
    </xf>
    <xf numFmtId="0" fontId="22" fillId="0" borderId="0" xfId="0" applyFont="1" applyBorder="1" applyAlignment="1">
      <alignment horizontal="left" vertical="center" indent="1"/>
    </xf>
    <xf numFmtId="0" fontId="12" fillId="0" borderId="0" xfId="0" applyFont="1" applyBorder="1" applyAlignment="1">
      <alignment horizontal="left" vertical="center" indent="1"/>
    </xf>
    <xf numFmtId="0" fontId="51" fillId="4" borderId="2" xfId="0" applyFont="1" applyFill="1" applyBorder="1" applyAlignment="1">
      <alignment horizontal="left" vertical="center" wrapText="1" indent="1"/>
    </xf>
    <xf numFmtId="0" fontId="46" fillId="0" borderId="5" xfId="0" applyFont="1" applyBorder="1" applyAlignment="1">
      <alignment horizontal="left" vertical="center" wrapText="1" indent="1"/>
    </xf>
    <xf numFmtId="0" fontId="48" fillId="0" borderId="0" xfId="0" applyFont="1" applyBorder="1" applyAlignment="1">
      <alignment horizontal="left" wrapText="1" indent="1"/>
    </xf>
    <xf numFmtId="0" fontId="25" fillId="0" borderId="0" xfId="0" applyFont="1" applyBorder="1" applyAlignment="1">
      <alignment horizontal="left" wrapText="1" indent="1"/>
    </xf>
    <xf numFmtId="0" fontId="51" fillId="4" borderId="14" xfId="0" applyFont="1" applyFill="1" applyBorder="1" applyAlignment="1">
      <alignment horizontal="left" vertical="center" wrapText="1" indent="1"/>
    </xf>
    <xf numFmtId="0" fontId="56" fillId="0" borderId="17" xfId="0" applyFont="1" applyBorder="1" applyAlignment="1">
      <alignment horizontal="left" vertical="center" wrapText="1" indent="1"/>
    </xf>
    <xf numFmtId="0" fontId="56" fillId="0" borderId="0" xfId="0" applyFont="1" applyBorder="1" applyAlignment="1">
      <alignment horizontal="left" vertical="center" wrapText="1" indent="1"/>
    </xf>
    <xf numFmtId="0" fontId="37" fillId="0" borderId="0" xfId="0" applyFont="1" applyBorder="1" applyAlignment="1">
      <alignment horizontal="left" vertical="center" indent="1"/>
    </xf>
    <xf numFmtId="0" fontId="48" fillId="0" borderId="17" xfId="0" applyFont="1" applyBorder="1" applyAlignment="1">
      <alignment horizontal="left" vertical="center" wrapText="1" indent="1"/>
    </xf>
    <xf numFmtId="0" fontId="46" fillId="0" borderId="18" xfId="0" applyFont="1" applyBorder="1" applyAlignment="1">
      <alignment horizontal="left" vertical="center" wrapText="1" indent="1"/>
    </xf>
    <xf numFmtId="0" fontId="48" fillId="0" borderId="19" xfId="0" applyFont="1" applyBorder="1" applyAlignment="1">
      <alignment horizontal="left" vertical="center" wrapText="1" indent="1"/>
    </xf>
    <xf numFmtId="0" fontId="46" fillId="0" borderId="19" xfId="0" applyFont="1" applyBorder="1" applyAlignment="1">
      <alignment horizontal="left" vertical="center" wrapText="1" indent="1"/>
    </xf>
    <xf numFmtId="0" fontId="59" fillId="0" borderId="16" xfId="0" applyFont="1" applyBorder="1" applyAlignment="1">
      <alignment horizontal="left" vertical="center" wrapText="1" indent="1"/>
    </xf>
    <xf numFmtId="0" fontId="51" fillId="4" borderId="6" xfId="0" applyFont="1" applyFill="1" applyBorder="1" applyAlignment="1">
      <alignment horizontal="left" vertical="center" wrapText="1" indent="1"/>
    </xf>
    <xf numFmtId="0" fontId="48" fillId="0" borderId="4" xfId="0" applyFont="1" applyBorder="1" applyAlignment="1">
      <alignment horizontal="left" vertical="center" wrapText="1" indent="1"/>
    </xf>
    <xf numFmtId="0" fontId="46" fillId="0" borderId="7" xfId="0" applyFont="1" applyBorder="1" applyAlignment="1">
      <alignment horizontal="left" vertical="center" wrapText="1" indent="1"/>
    </xf>
    <xf numFmtId="0" fontId="48" fillId="0" borderId="8" xfId="0" applyFont="1" applyBorder="1" applyAlignment="1">
      <alignment horizontal="left" vertical="center" wrapText="1" indent="1"/>
    </xf>
    <xf numFmtId="0" fontId="46" fillId="0" borderId="0" xfId="0" applyFont="1" applyAlignment="1">
      <alignment horizontal="left" vertical="center" wrapText="1" indent="1"/>
    </xf>
    <xf numFmtId="0" fontId="46" fillId="0" borderId="8" xfId="0" applyFont="1" applyBorder="1" applyAlignment="1">
      <alignment horizontal="left" vertical="center" wrapText="1" indent="1"/>
    </xf>
    <xf numFmtId="0" fontId="16" fillId="0" borderId="0" xfId="0" applyFont="1" applyAlignment="1">
      <alignment horizontal="left" vertical="center" wrapText="1" indent="1"/>
    </xf>
    <xf numFmtId="0" fontId="46" fillId="0" borderId="11" xfId="0" applyFont="1" applyBorder="1" applyAlignment="1">
      <alignment horizontal="left" vertical="center" wrapText="1" indent="1"/>
    </xf>
    <xf numFmtId="0" fontId="46" fillId="0" borderId="2" xfId="0" applyFont="1" applyBorder="1" applyAlignment="1">
      <alignment horizontal="left" vertical="center" wrapText="1" indent="1"/>
    </xf>
    <xf numFmtId="0" fontId="51" fillId="4" borderId="17" xfId="0" applyFont="1" applyFill="1" applyBorder="1" applyAlignment="1">
      <alignment horizontal="left" vertical="center" wrapText="1" indent="1"/>
    </xf>
    <xf numFmtId="0" fontId="48" fillId="0" borderId="0" xfId="0" applyFont="1" applyAlignment="1">
      <alignment horizontal="left" vertical="center" wrapText="1" indent="1"/>
    </xf>
    <xf numFmtId="0" fontId="51" fillId="4" borderId="3" xfId="0" applyFont="1" applyFill="1" applyBorder="1" applyAlignment="1">
      <alignment horizontal="left" vertical="center" wrapText="1" indent="1"/>
    </xf>
    <xf numFmtId="0" fontId="46" fillId="0" borderId="4" xfId="0" applyFont="1" applyBorder="1" applyAlignment="1">
      <alignment horizontal="left" vertical="center" wrapText="1" indent="1"/>
    </xf>
    <xf numFmtId="0" fontId="46" fillId="0" borderId="10" xfId="0" applyFont="1" applyBorder="1" applyAlignment="1">
      <alignment horizontal="left" vertical="center" wrapText="1" indent="1"/>
    </xf>
    <xf numFmtId="0" fontId="51" fillId="4" borderId="4" xfId="0" applyFont="1" applyFill="1" applyBorder="1" applyAlignment="1">
      <alignment horizontal="left" wrapText="1" indent="1"/>
    </xf>
    <xf numFmtId="0" fontId="48" fillId="0" borderId="12" xfId="0" applyFont="1" applyBorder="1" applyAlignment="1">
      <alignment horizontal="left" vertical="center" wrapText="1" indent="1"/>
    </xf>
    <xf numFmtId="0" fontId="46" fillId="0" borderId="9" xfId="0" applyFont="1" applyBorder="1" applyAlignment="1">
      <alignment horizontal="left" vertical="center" wrapText="1" indent="1"/>
    </xf>
    <xf numFmtId="0" fontId="48" fillId="0" borderId="13" xfId="0" applyFont="1" applyBorder="1" applyAlignment="1">
      <alignment horizontal="left" vertical="center" wrapText="1" indent="1"/>
    </xf>
    <xf numFmtId="0" fontId="25" fillId="0" borderId="10" xfId="0" applyFont="1" applyBorder="1" applyAlignment="1">
      <alignment horizontal="left" vertical="center" wrapText="1" indent="1"/>
    </xf>
    <xf numFmtId="0" fontId="59" fillId="0" borderId="0" xfId="0" applyFont="1" applyFill="1" applyBorder="1" applyAlignment="1">
      <alignment horizontal="left" vertical="center" wrapText="1" indent="1" readingOrder="1"/>
    </xf>
    <xf numFmtId="0" fontId="61" fillId="0" borderId="0" xfId="0" applyFont="1" applyFill="1" applyBorder="1" applyAlignment="1">
      <alignment horizontal="left" wrapText="1" indent="1" readingOrder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I161"/>
  <sheetViews>
    <sheetView tabSelected="1" zoomScale="70" zoomScaleNormal="70" workbookViewId="0">
      <pane ySplit="1" topLeftCell="A2" activePane="bottomLeft" state="frozen"/>
      <selection activeCell="J130" sqref="J130:J147"/>
      <selection pane="bottomLeft" activeCell="J11" sqref="J11"/>
    </sheetView>
  </sheetViews>
  <sheetFormatPr defaultRowHeight="15.6" outlineLevelCol="1" x14ac:dyDescent="0.3"/>
  <cols>
    <col min="1" max="1" width="55.5546875" style="119" customWidth="1"/>
    <col min="2" max="4" width="22.21875" style="35" customWidth="1"/>
    <col min="5" max="7" width="22.21875" style="121" customWidth="1"/>
    <col min="8" max="8" width="17.21875" style="121" customWidth="1"/>
    <col min="9" max="12" width="16.109375" style="190" customWidth="1"/>
    <col min="13" max="18" width="14.33203125" style="190" customWidth="1"/>
    <col min="19" max="25" width="10.33203125" style="190" customWidth="1"/>
    <col min="26" max="27" width="10.33203125" style="121" customWidth="1"/>
    <col min="28" max="28" width="56.77734375" style="275" customWidth="1" outlineLevel="1"/>
    <col min="29" max="29" width="45.88671875" style="275" customWidth="1" outlineLevel="1"/>
    <col min="30" max="30" width="20.109375" style="248" customWidth="1" outlineLevel="1"/>
    <col min="31" max="31" width="17.6640625" style="248" customWidth="1" outlineLevel="1"/>
    <col min="32" max="32" width="24.6640625" style="248" customWidth="1" outlineLevel="1"/>
    <col min="33" max="33" width="15.88671875" style="254" customWidth="1" outlineLevel="1"/>
    <col min="34" max="35" width="15.77734375" style="254" customWidth="1" outlineLevel="1"/>
  </cols>
  <sheetData>
    <row r="1" spans="1:35" s="8" customFormat="1" ht="21" customHeight="1" x14ac:dyDescent="0.35">
      <c r="A1" s="1" t="s">
        <v>304</v>
      </c>
      <c r="B1" s="2" t="s">
        <v>303</v>
      </c>
      <c r="C1" s="3"/>
      <c r="D1" s="3"/>
      <c r="E1" s="3"/>
      <c r="F1" s="3"/>
      <c r="G1" s="3"/>
      <c r="H1" s="3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3"/>
      <c r="AA1" s="3"/>
      <c r="AB1" s="275" t="s">
        <v>302</v>
      </c>
      <c r="AC1" s="275" t="s">
        <v>303</v>
      </c>
      <c r="AD1" s="242"/>
      <c r="AE1" s="242"/>
      <c r="AF1" s="242"/>
      <c r="AG1" s="243"/>
      <c r="AH1" s="244"/>
      <c r="AI1" s="244"/>
    </row>
    <row r="2" spans="1:35" s="17" customFormat="1" ht="19.95" customHeight="1" x14ac:dyDescent="0.3">
      <c r="A2" s="9" t="str">
        <f>IF(B$1="SWITCH TO ENGLISH",AB2,AC2)</f>
        <v>Key financial data</v>
      </c>
      <c r="B2" s="10"/>
      <c r="C2" s="10"/>
      <c r="D2" s="10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2"/>
      <c r="AB2" s="276" t="s">
        <v>3</v>
      </c>
      <c r="AC2" s="276" t="s">
        <v>4</v>
      </c>
      <c r="AD2" s="245" t="s">
        <v>266</v>
      </c>
      <c r="AE2" s="245" t="s">
        <v>267</v>
      </c>
      <c r="AF2" s="245" t="s">
        <v>7</v>
      </c>
      <c r="AG2" s="245" t="s">
        <v>268</v>
      </c>
      <c r="AH2" s="245" t="s">
        <v>269</v>
      </c>
      <c r="AI2" s="245" t="s">
        <v>7</v>
      </c>
    </row>
    <row r="3" spans="1:35" s="17" customFormat="1" ht="19.95" customHeight="1" thickBot="1" x14ac:dyDescent="0.35">
      <c r="A3" s="289" t="str">
        <f>IF(B$1="SWITCH TO ENGLISH",AB3,AC3)</f>
        <v>Consolidated</v>
      </c>
      <c r="B3" s="10"/>
      <c r="C3" s="10"/>
      <c r="D3" s="10"/>
      <c r="E3" s="19"/>
      <c r="F3" s="19"/>
      <c r="G3" s="19"/>
      <c r="H3" s="19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9"/>
      <c r="AA3" s="19"/>
      <c r="AB3" s="277" t="s">
        <v>8</v>
      </c>
      <c r="AC3" s="277" t="s">
        <v>9</v>
      </c>
      <c r="AD3" s="245" t="s">
        <v>279</v>
      </c>
      <c r="AE3" s="245" t="s">
        <v>280</v>
      </c>
      <c r="AF3" s="245" t="s">
        <v>12</v>
      </c>
      <c r="AG3" s="245" t="s">
        <v>281</v>
      </c>
      <c r="AH3" s="245" t="s">
        <v>282</v>
      </c>
      <c r="AI3" s="245" t="s">
        <v>12</v>
      </c>
    </row>
    <row r="4" spans="1:35" s="28" customFormat="1" ht="19.95" customHeight="1" x14ac:dyDescent="0.3">
      <c r="A4" s="290" t="str">
        <f>IF(B$1="SWITCH TO ENGLISH",AB4,AC4)</f>
        <v>[IFRS, PLN m]</v>
      </c>
      <c r="B4" s="226" t="str">
        <f>IF($B$1="SWITCH TO ENGLISH",AD2,AD3)</f>
        <v>Q2 2018</v>
      </c>
      <c r="C4" s="226" t="str">
        <f t="shared" ref="C4:G4" si="0">IF($B$1="SWITCH TO ENGLISH",AE2,AE3)</f>
        <v>Q2 2017</v>
      </c>
      <c r="D4" s="226" t="str">
        <f t="shared" si="0"/>
        <v>y/y</v>
      </c>
      <c r="E4" s="226" t="str">
        <f t="shared" si="0"/>
        <v>H1 2018</v>
      </c>
      <c r="F4" s="226" t="str">
        <f t="shared" si="0"/>
        <v>H1 2017</v>
      </c>
      <c r="G4" s="226" t="str">
        <f t="shared" si="0"/>
        <v>y/y</v>
      </c>
      <c r="H4" s="24"/>
      <c r="I4" s="192"/>
      <c r="J4" s="192"/>
      <c r="K4" s="192"/>
      <c r="L4" s="192"/>
      <c r="M4" s="193"/>
      <c r="N4" s="193"/>
      <c r="O4" s="193"/>
      <c r="P4" s="193"/>
      <c r="Q4" s="193"/>
      <c r="R4" s="193"/>
      <c r="S4" s="120"/>
      <c r="T4" s="120"/>
      <c r="U4" s="120"/>
      <c r="V4" s="120"/>
      <c r="W4" s="120"/>
      <c r="X4" s="120"/>
      <c r="Y4" s="120"/>
      <c r="Z4" s="24"/>
      <c r="AA4" s="24"/>
      <c r="AB4" s="278" t="s">
        <v>265</v>
      </c>
      <c r="AC4" s="278" t="s">
        <v>14</v>
      </c>
      <c r="AD4" s="246"/>
      <c r="AE4" s="246"/>
      <c r="AF4" s="246"/>
      <c r="AG4" s="247"/>
      <c r="AH4" s="247"/>
      <c r="AI4" s="247"/>
    </row>
    <row r="5" spans="1:35" s="35" customFormat="1" ht="19.95" customHeight="1" x14ac:dyDescent="0.3">
      <c r="A5" s="291" t="str">
        <f>IF(B$1="SWITCH TO ENGLISH",AB5,AC5)</f>
        <v>Sales</v>
      </c>
      <c r="B5" s="172">
        <v>5734</v>
      </c>
      <c r="C5" s="172">
        <v>4879</v>
      </c>
      <c r="D5" s="173">
        <v>0.18</v>
      </c>
      <c r="E5" s="172">
        <v>12871</v>
      </c>
      <c r="F5" s="172">
        <v>10620</v>
      </c>
      <c r="G5" s="173">
        <v>0.21</v>
      </c>
      <c r="H5" s="24"/>
      <c r="I5" s="194"/>
      <c r="J5" s="194"/>
      <c r="K5" s="194"/>
      <c r="L5" s="194"/>
      <c r="M5" s="195"/>
      <c r="N5" s="195"/>
      <c r="O5" s="196"/>
      <c r="P5" s="195"/>
      <c r="Q5" s="195"/>
      <c r="R5" s="196"/>
      <c r="S5" s="120"/>
      <c r="T5" s="120"/>
      <c r="U5" s="120"/>
      <c r="V5" s="120"/>
      <c r="W5" s="120"/>
      <c r="X5" s="120"/>
      <c r="Y5" s="120"/>
      <c r="Z5" s="24"/>
      <c r="AA5" s="24"/>
      <c r="AB5" s="279" t="s">
        <v>15</v>
      </c>
      <c r="AC5" s="279" t="s">
        <v>16</v>
      </c>
      <c r="AD5" s="246"/>
      <c r="AE5" s="246"/>
      <c r="AF5" s="246"/>
      <c r="AG5" s="247"/>
      <c r="AH5" s="247"/>
      <c r="AI5" s="248"/>
    </row>
    <row r="6" spans="1:35" s="28" customFormat="1" ht="19.95" customHeight="1" x14ac:dyDescent="0.3">
      <c r="A6" s="291" t="str">
        <f>IF(B$1="SWITCH TO ENGLISH",AB6,AC6)</f>
        <v>including LTC compensations*</v>
      </c>
      <c r="B6" s="174">
        <v>-97</v>
      </c>
      <c r="C6" s="174">
        <v>0</v>
      </c>
      <c r="D6" s="175" t="s">
        <v>217</v>
      </c>
      <c r="E6" s="174">
        <v>-83</v>
      </c>
      <c r="F6" s="174">
        <v>0</v>
      </c>
      <c r="G6" s="175" t="s">
        <v>217</v>
      </c>
      <c r="H6" s="24"/>
      <c r="I6" s="194"/>
      <c r="J6" s="194"/>
      <c r="K6" s="194"/>
      <c r="L6" s="194"/>
      <c r="M6" s="197"/>
      <c r="N6" s="197"/>
      <c r="O6" s="198"/>
      <c r="P6" s="197"/>
      <c r="Q6" s="197"/>
      <c r="R6" s="198"/>
      <c r="S6" s="120"/>
      <c r="T6" s="120"/>
      <c r="U6" s="120"/>
      <c r="V6" s="120"/>
      <c r="W6" s="120"/>
      <c r="X6" s="120"/>
      <c r="Y6" s="120"/>
      <c r="Z6" s="24"/>
      <c r="AA6" s="24"/>
      <c r="AB6" s="279" t="s">
        <v>17</v>
      </c>
      <c r="AC6" s="279" t="s">
        <v>18</v>
      </c>
      <c r="AD6" s="248"/>
      <c r="AE6" s="248"/>
      <c r="AF6" s="248"/>
      <c r="AG6" s="247"/>
      <c r="AH6" s="247"/>
      <c r="AI6" s="247"/>
    </row>
    <row r="7" spans="1:35" s="28" customFormat="1" ht="19.95" customHeight="1" x14ac:dyDescent="0.3">
      <c r="A7" s="291" t="str">
        <f>IF(B$1="SWITCH TO ENGLISH",AB7,AC7)</f>
        <v>Recurring Sales</v>
      </c>
      <c r="B7" s="172">
        <v>5831</v>
      </c>
      <c r="C7" s="172">
        <v>4879</v>
      </c>
      <c r="D7" s="173">
        <v>0.2</v>
      </c>
      <c r="E7" s="172">
        <v>12954</v>
      </c>
      <c r="F7" s="172">
        <v>10620</v>
      </c>
      <c r="G7" s="173">
        <v>0.22</v>
      </c>
      <c r="H7" s="24"/>
      <c r="I7" s="194"/>
      <c r="J7" s="194"/>
      <c r="K7" s="194"/>
      <c r="L7" s="194"/>
      <c r="M7" s="195"/>
      <c r="N7" s="195"/>
      <c r="O7" s="196"/>
      <c r="P7" s="195"/>
      <c r="Q7" s="195"/>
      <c r="R7" s="196"/>
      <c r="S7" s="120"/>
      <c r="T7" s="120"/>
      <c r="U7" s="120"/>
      <c r="V7" s="120"/>
      <c r="W7" s="120"/>
      <c r="X7" s="120"/>
      <c r="Y7" s="120"/>
      <c r="Z7" s="24"/>
      <c r="AA7" s="24"/>
      <c r="AB7" s="279" t="s">
        <v>19</v>
      </c>
      <c r="AC7" s="279" t="s">
        <v>20</v>
      </c>
      <c r="AD7" s="248"/>
      <c r="AE7" s="248"/>
      <c r="AF7" s="248"/>
      <c r="AG7" s="247"/>
      <c r="AH7" s="247"/>
      <c r="AI7" s="247"/>
    </row>
    <row r="8" spans="1:35" s="28" customFormat="1" ht="19.95" customHeight="1" x14ac:dyDescent="0.3">
      <c r="A8" s="291" t="str">
        <f>IF(B$1="SWITCH TO ENGLISH",AB8,AC8)</f>
        <v>EBITDA</v>
      </c>
      <c r="B8" s="172">
        <v>1461</v>
      </c>
      <c r="C8" s="172">
        <v>1497</v>
      </c>
      <c r="D8" s="176">
        <v>-0.02</v>
      </c>
      <c r="E8" s="172">
        <v>3675</v>
      </c>
      <c r="F8" s="172">
        <v>3445</v>
      </c>
      <c r="G8" s="173">
        <v>7.0000000000000007E-2</v>
      </c>
      <c r="H8" s="24"/>
      <c r="I8" s="194"/>
      <c r="J8" s="194"/>
      <c r="K8" s="194"/>
      <c r="L8" s="194"/>
      <c r="M8" s="195"/>
      <c r="N8" s="195"/>
      <c r="O8" s="199"/>
      <c r="P8" s="195"/>
      <c r="Q8" s="195"/>
      <c r="R8" s="196"/>
      <c r="S8" s="120"/>
      <c r="T8" s="120"/>
      <c r="U8" s="120"/>
      <c r="V8" s="120"/>
      <c r="W8" s="120"/>
      <c r="X8" s="120"/>
      <c r="Y8" s="120"/>
      <c r="Z8" s="24"/>
      <c r="AA8" s="24"/>
      <c r="AB8" s="279" t="s">
        <v>215</v>
      </c>
      <c r="AC8" s="279" t="s">
        <v>22</v>
      </c>
      <c r="AD8" s="248"/>
      <c r="AE8" s="248"/>
      <c r="AF8" s="248"/>
      <c r="AG8" s="247"/>
      <c r="AH8" s="247"/>
      <c r="AI8" s="247"/>
    </row>
    <row r="9" spans="1:35" s="28" customFormat="1" ht="19.95" customHeight="1" x14ac:dyDescent="0.3">
      <c r="A9" s="291" t="str">
        <f>IF(B$1="SWITCH TO ENGLISH",AB9,AC9)</f>
        <v>Recurring EBITDA**</v>
      </c>
      <c r="B9" s="172">
        <v>1573</v>
      </c>
      <c r="C9" s="172">
        <v>1489</v>
      </c>
      <c r="D9" s="173">
        <v>0.06</v>
      </c>
      <c r="E9" s="172">
        <v>3775</v>
      </c>
      <c r="F9" s="172">
        <v>3362</v>
      </c>
      <c r="G9" s="173">
        <v>0.12</v>
      </c>
      <c r="H9" s="24"/>
      <c r="I9" s="194"/>
      <c r="J9" s="194"/>
      <c r="K9" s="194"/>
      <c r="L9" s="194"/>
      <c r="M9" s="195"/>
      <c r="N9" s="195"/>
      <c r="O9" s="196"/>
      <c r="P9" s="195"/>
      <c r="Q9" s="195"/>
      <c r="R9" s="196"/>
      <c r="S9" s="120"/>
      <c r="T9" s="120"/>
      <c r="U9" s="120"/>
      <c r="V9" s="120"/>
      <c r="W9" s="120"/>
      <c r="X9" s="120"/>
      <c r="Y9" s="120"/>
      <c r="Z9" s="24"/>
      <c r="AA9" s="24"/>
      <c r="AB9" s="279" t="s">
        <v>218</v>
      </c>
      <c r="AC9" s="279" t="s">
        <v>24</v>
      </c>
      <c r="AD9" s="248"/>
      <c r="AE9" s="248"/>
      <c r="AF9" s="248"/>
      <c r="AG9" s="247"/>
      <c r="AH9" s="247"/>
      <c r="AI9" s="247"/>
    </row>
    <row r="10" spans="1:35" s="28" customFormat="1" ht="19.95" customHeight="1" x14ac:dyDescent="0.3">
      <c r="A10" s="291" t="str">
        <f>IF(B$1="SWITCH TO ENGLISH",AB10,AC10)</f>
        <v>EBIT</v>
      </c>
      <c r="B10" s="174">
        <v>516</v>
      </c>
      <c r="C10" s="174">
        <v>731</v>
      </c>
      <c r="D10" s="176">
        <v>-0.28999999999999998</v>
      </c>
      <c r="E10" s="172">
        <v>1831</v>
      </c>
      <c r="F10" s="172">
        <v>1932</v>
      </c>
      <c r="G10" s="176">
        <v>-0.05</v>
      </c>
      <c r="H10" s="24"/>
      <c r="I10" s="194"/>
      <c r="J10" s="194"/>
      <c r="K10" s="194"/>
      <c r="L10" s="194"/>
      <c r="M10" s="197"/>
      <c r="N10" s="197"/>
      <c r="O10" s="199"/>
      <c r="P10" s="195"/>
      <c r="Q10" s="195"/>
      <c r="R10" s="199"/>
      <c r="S10" s="120"/>
      <c r="T10" s="120"/>
      <c r="U10" s="120"/>
      <c r="V10" s="120"/>
      <c r="W10" s="120"/>
      <c r="X10" s="120"/>
      <c r="Y10" s="120"/>
      <c r="Z10" s="24"/>
      <c r="AA10" s="24"/>
      <c r="AB10" s="279" t="s">
        <v>216</v>
      </c>
      <c r="AC10" s="279" t="s">
        <v>27</v>
      </c>
      <c r="AD10" s="248"/>
      <c r="AE10" s="248"/>
      <c r="AF10" s="248"/>
      <c r="AG10" s="247"/>
      <c r="AH10" s="247"/>
      <c r="AI10" s="247"/>
    </row>
    <row r="11" spans="1:35" s="28" customFormat="1" ht="19.95" customHeight="1" x14ac:dyDescent="0.3">
      <c r="A11" s="291" t="str">
        <f>IF(B$1="SWITCH TO ENGLISH",AB11,AC11)</f>
        <v>Recurring EBIT**</v>
      </c>
      <c r="B11" s="174">
        <v>714</v>
      </c>
      <c r="C11" s="174">
        <v>758</v>
      </c>
      <c r="D11" s="176">
        <v>-0.06</v>
      </c>
      <c r="E11" s="172">
        <v>2059</v>
      </c>
      <c r="F11" s="172">
        <v>1891</v>
      </c>
      <c r="G11" s="173">
        <v>0.09</v>
      </c>
      <c r="H11" s="24"/>
      <c r="I11" s="194"/>
      <c r="J11" s="194"/>
      <c r="K11" s="194"/>
      <c r="L11" s="194"/>
      <c r="M11" s="197"/>
      <c r="N11" s="197"/>
      <c r="O11" s="199"/>
      <c r="P11" s="195"/>
      <c r="Q11" s="195"/>
      <c r="R11" s="196"/>
      <c r="S11" s="120"/>
      <c r="T11" s="120"/>
      <c r="U11" s="120"/>
      <c r="V11" s="120"/>
      <c r="W11" s="120"/>
      <c r="X11" s="120"/>
      <c r="Y11" s="120"/>
      <c r="Z11" s="24"/>
      <c r="AA11" s="24"/>
      <c r="AB11" s="279" t="s">
        <v>219</v>
      </c>
      <c r="AC11" s="279" t="s">
        <v>29</v>
      </c>
      <c r="AD11" s="248"/>
      <c r="AE11" s="248"/>
      <c r="AF11" s="248"/>
      <c r="AG11" s="247"/>
      <c r="AH11" s="247"/>
      <c r="AI11" s="247"/>
    </row>
    <row r="12" spans="1:35" s="28" customFormat="1" ht="19.95" customHeight="1" x14ac:dyDescent="0.3">
      <c r="A12" s="291" t="str">
        <f>IF(B$1="SWITCH TO ENGLISH",AB12,AC12)</f>
        <v>Net profit (loss) to equity</v>
      </c>
      <c r="B12" s="174">
        <v>346</v>
      </c>
      <c r="C12" s="174">
        <v>533</v>
      </c>
      <c r="D12" s="176">
        <v>-0.35</v>
      </c>
      <c r="E12" s="172">
        <v>1281</v>
      </c>
      <c r="F12" s="172">
        <v>1497</v>
      </c>
      <c r="G12" s="176">
        <v>-0.14000000000000001</v>
      </c>
      <c r="H12" s="24"/>
      <c r="I12" s="194"/>
      <c r="J12" s="194"/>
      <c r="K12" s="194"/>
      <c r="L12" s="194"/>
      <c r="M12" s="197"/>
      <c r="N12" s="197"/>
      <c r="O12" s="199"/>
      <c r="P12" s="195"/>
      <c r="Q12" s="195"/>
      <c r="R12" s="199"/>
      <c r="S12" s="120"/>
      <c r="T12" s="120"/>
      <c r="U12" s="120"/>
      <c r="V12" s="120"/>
      <c r="W12" s="120"/>
      <c r="X12" s="120"/>
      <c r="Y12" s="120"/>
      <c r="Z12" s="24"/>
      <c r="AA12" s="24"/>
      <c r="AB12" s="279" t="s">
        <v>220</v>
      </c>
      <c r="AC12" s="279" t="s">
        <v>31</v>
      </c>
      <c r="AD12" s="248"/>
      <c r="AE12" s="248"/>
      <c r="AF12" s="248"/>
      <c r="AG12" s="247"/>
      <c r="AH12" s="247"/>
      <c r="AI12" s="247"/>
    </row>
    <row r="13" spans="1:35" s="28" customFormat="1" ht="19.95" customHeight="1" x14ac:dyDescent="0.3">
      <c r="A13" s="291" t="str">
        <f>IF(B$1="SWITCH TO ENGLISH",AB13,AC13)</f>
        <v>Net profit (to equity) – ex. Impairments**</v>
      </c>
      <c r="B13" s="174">
        <v>416</v>
      </c>
      <c r="C13" s="174">
        <v>561</v>
      </c>
      <c r="D13" s="176">
        <v>-0.26</v>
      </c>
      <c r="E13" s="172">
        <v>1385</v>
      </c>
      <c r="F13" s="172">
        <v>1531</v>
      </c>
      <c r="G13" s="176">
        <v>-0.1</v>
      </c>
      <c r="H13" s="24"/>
      <c r="I13" s="194"/>
      <c r="J13" s="194"/>
      <c r="K13" s="194"/>
      <c r="L13" s="194"/>
      <c r="M13" s="197"/>
      <c r="N13" s="197"/>
      <c r="O13" s="199"/>
      <c r="P13" s="195"/>
      <c r="Q13" s="195"/>
      <c r="R13" s="199"/>
      <c r="S13" s="120"/>
      <c r="T13" s="120"/>
      <c r="U13" s="120"/>
      <c r="V13" s="120"/>
      <c r="W13" s="120"/>
      <c r="X13" s="120"/>
      <c r="Y13" s="120"/>
      <c r="Z13" s="24"/>
      <c r="AA13" s="24"/>
      <c r="AB13" s="279" t="s">
        <v>221</v>
      </c>
      <c r="AC13" s="279" t="s">
        <v>213</v>
      </c>
      <c r="AD13" s="248"/>
      <c r="AE13" s="248"/>
      <c r="AF13" s="248"/>
      <c r="AG13" s="247"/>
      <c r="AH13" s="247"/>
      <c r="AI13" s="247"/>
    </row>
    <row r="14" spans="1:35" s="28" customFormat="1" ht="19.95" customHeight="1" x14ac:dyDescent="0.3">
      <c r="A14" s="291" t="str">
        <f>IF(B$1="SWITCH TO ENGLISH",AB14,AC14)</f>
        <v>CAPEX (including adjustments)</v>
      </c>
      <c r="B14" s="172">
        <v>1389</v>
      </c>
      <c r="C14" s="172">
        <v>1507</v>
      </c>
      <c r="D14" s="176">
        <v>-0.08</v>
      </c>
      <c r="E14" s="172">
        <v>2244</v>
      </c>
      <c r="F14" s="172">
        <v>2595</v>
      </c>
      <c r="G14" s="176">
        <v>-0.14000000000000001</v>
      </c>
      <c r="H14" s="24"/>
      <c r="I14" s="194"/>
      <c r="J14" s="194"/>
      <c r="K14" s="194"/>
      <c r="L14" s="194"/>
      <c r="M14" s="195"/>
      <c r="N14" s="195"/>
      <c r="O14" s="199"/>
      <c r="P14" s="195"/>
      <c r="Q14" s="195"/>
      <c r="R14" s="199"/>
      <c r="S14" s="120"/>
      <c r="T14" s="120"/>
      <c r="U14" s="120"/>
      <c r="V14" s="120"/>
      <c r="W14" s="120"/>
      <c r="X14" s="120"/>
      <c r="Y14" s="120"/>
      <c r="Z14" s="24"/>
      <c r="AA14" s="24"/>
      <c r="AB14" s="279" t="s">
        <v>222</v>
      </c>
      <c r="AC14" s="279" t="s">
        <v>247</v>
      </c>
      <c r="AD14" s="248"/>
      <c r="AE14" s="248"/>
      <c r="AF14" s="248"/>
      <c r="AG14" s="247"/>
      <c r="AH14" s="247"/>
      <c r="AI14" s="247"/>
    </row>
    <row r="15" spans="1:35" s="28" customFormat="1" ht="19.95" customHeight="1" x14ac:dyDescent="0.3">
      <c r="A15" s="291" t="str">
        <f>IF(B$1="SWITCH TO ENGLISH",AB15,AC15)</f>
        <v>Net cash from operating activities</v>
      </c>
      <c r="B15" s="172">
        <v>1002</v>
      </c>
      <c r="C15" s="172">
        <v>1645</v>
      </c>
      <c r="D15" s="176">
        <v>-0.39</v>
      </c>
      <c r="E15" s="172">
        <v>2683</v>
      </c>
      <c r="F15" s="172">
        <v>3282</v>
      </c>
      <c r="G15" s="176">
        <v>-0.18</v>
      </c>
      <c r="H15" s="24"/>
      <c r="I15" s="194"/>
      <c r="J15" s="194"/>
      <c r="K15" s="194"/>
      <c r="L15" s="194"/>
      <c r="M15" s="195"/>
      <c r="N15" s="195"/>
      <c r="O15" s="199"/>
      <c r="P15" s="195"/>
      <c r="Q15" s="195"/>
      <c r="R15" s="199"/>
      <c r="S15" s="120"/>
      <c r="T15" s="120"/>
      <c r="U15" s="120"/>
      <c r="V15" s="120"/>
      <c r="W15" s="120"/>
      <c r="X15" s="120"/>
      <c r="Y15" s="120"/>
      <c r="Z15" s="24"/>
      <c r="AA15" s="24"/>
      <c r="AB15" s="279" t="s">
        <v>223</v>
      </c>
      <c r="AC15" s="279" t="s">
        <v>35</v>
      </c>
      <c r="AD15" s="248"/>
      <c r="AE15" s="248"/>
      <c r="AF15" s="248"/>
      <c r="AG15" s="247"/>
      <c r="AH15" s="247"/>
      <c r="AI15" s="247"/>
    </row>
    <row r="16" spans="1:35" s="28" customFormat="1" ht="19.95" customHeight="1" x14ac:dyDescent="0.3">
      <c r="A16" s="291" t="str">
        <f>IF(B$1="SWITCH TO ENGLISH",AB16,AC16)</f>
        <v>Net cash from investing activities</v>
      </c>
      <c r="B16" s="172">
        <v>-1087</v>
      </c>
      <c r="C16" s="172">
        <v>-1016</v>
      </c>
      <c r="D16" s="173">
        <v>7.0000000000000007E-2</v>
      </c>
      <c r="E16" s="172">
        <v>-2905</v>
      </c>
      <c r="F16" s="174">
        <v>-591</v>
      </c>
      <c r="G16" s="173">
        <v>3.92</v>
      </c>
      <c r="H16" s="24"/>
      <c r="I16" s="194"/>
      <c r="J16" s="194"/>
      <c r="K16" s="194"/>
      <c r="L16" s="194"/>
      <c r="M16" s="195"/>
      <c r="N16" s="195"/>
      <c r="O16" s="196"/>
      <c r="P16" s="195"/>
      <c r="Q16" s="197"/>
      <c r="R16" s="196"/>
      <c r="S16" s="120"/>
      <c r="T16" s="120"/>
      <c r="U16" s="120"/>
      <c r="V16" s="120"/>
      <c r="W16" s="120"/>
      <c r="X16" s="120"/>
      <c r="Y16" s="120"/>
      <c r="Z16" s="24"/>
      <c r="AA16" s="24"/>
      <c r="AB16" s="279" t="s">
        <v>224</v>
      </c>
      <c r="AC16" s="279" t="s">
        <v>37</v>
      </c>
      <c r="AD16" s="248"/>
      <c r="AE16" s="248"/>
      <c r="AF16" s="248"/>
      <c r="AG16" s="247"/>
      <c r="AH16" s="247"/>
      <c r="AI16" s="247"/>
    </row>
    <row r="17" spans="1:35" s="28" customFormat="1" ht="19.95" customHeight="1" x14ac:dyDescent="0.3">
      <c r="A17" s="291" t="str">
        <f>IF(B$1="SWITCH TO ENGLISH",AB17,AC17)</f>
        <v>EBITDA margin</v>
      </c>
      <c r="B17" s="177">
        <v>0.25</v>
      </c>
      <c r="C17" s="177">
        <v>0.31</v>
      </c>
      <c r="D17" s="178" t="s">
        <v>270</v>
      </c>
      <c r="E17" s="174" t="s">
        <v>271</v>
      </c>
      <c r="F17" s="177">
        <v>0.32</v>
      </c>
      <c r="G17" s="178" t="s">
        <v>226</v>
      </c>
      <c r="H17" s="24"/>
      <c r="I17" s="194"/>
      <c r="J17" s="194"/>
      <c r="K17" s="194"/>
      <c r="L17" s="194"/>
      <c r="M17" s="200"/>
      <c r="N17" s="200"/>
      <c r="O17" s="201"/>
      <c r="P17" s="197"/>
      <c r="Q17" s="200"/>
      <c r="R17" s="201"/>
      <c r="S17" s="120"/>
      <c r="T17" s="120"/>
      <c r="U17" s="120"/>
      <c r="V17" s="120"/>
      <c r="W17" s="120"/>
      <c r="X17" s="120"/>
      <c r="Y17" s="120"/>
      <c r="Z17" s="24"/>
      <c r="AA17" s="24"/>
      <c r="AB17" s="279" t="s">
        <v>225</v>
      </c>
      <c r="AC17" s="279" t="s">
        <v>42</v>
      </c>
      <c r="AD17" s="248"/>
      <c r="AE17" s="248"/>
      <c r="AF17" s="248"/>
      <c r="AG17" s="247"/>
      <c r="AH17" s="247"/>
      <c r="AI17" s="247"/>
    </row>
    <row r="18" spans="1:35" s="28" customFormat="1" ht="19.95" customHeight="1" x14ac:dyDescent="0.3">
      <c r="A18" s="291" t="str">
        <f>IF(B$1="SWITCH TO ENGLISH",AB18,AC18)</f>
        <v>Recurring EBITDA margin</v>
      </c>
      <c r="B18" s="177">
        <v>0.27</v>
      </c>
      <c r="C18" s="177">
        <v>0.31</v>
      </c>
      <c r="D18" s="178" t="s">
        <v>272</v>
      </c>
      <c r="E18" s="174" t="s">
        <v>271</v>
      </c>
      <c r="F18" s="177">
        <v>0.32</v>
      </c>
      <c r="G18" s="178" t="s">
        <v>226</v>
      </c>
      <c r="H18" s="24"/>
      <c r="I18" s="194"/>
      <c r="J18" s="194"/>
      <c r="K18" s="194"/>
      <c r="L18" s="194"/>
      <c r="M18" s="200"/>
      <c r="N18" s="200"/>
      <c r="O18" s="201"/>
      <c r="P18" s="197"/>
      <c r="Q18" s="200"/>
      <c r="R18" s="201"/>
      <c r="S18" s="120"/>
      <c r="T18" s="120"/>
      <c r="U18" s="120"/>
      <c r="V18" s="120"/>
      <c r="W18" s="120"/>
      <c r="X18" s="120"/>
      <c r="Y18" s="120"/>
      <c r="Z18" s="24"/>
      <c r="AA18" s="24"/>
      <c r="AB18" s="279" t="s">
        <v>227</v>
      </c>
      <c r="AC18" s="279" t="s">
        <v>46</v>
      </c>
      <c r="AD18" s="248"/>
      <c r="AE18" s="248"/>
      <c r="AF18" s="248"/>
      <c r="AG18" s="247"/>
      <c r="AH18" s="247"/>
      <c r="AI18" s="247"/>
    </row>
    <row r="19" spans="1:35" s="28" customFormat="1" ht="19.95" customHeight="1" x14ac:dyDescent="0.3">
      <c r="A19" s="291" t="str">
        <f>IF(B$1="SWITCH TO ENGLISH",AB19,AC19)</f>
        <v>Net Working Capital („core NWC”)***</v>
      </c>
      <c r="B19" s="179"/>
      <c r="C19" s="179"/>
      <c r="D19" s="179"/>
      <c r="E19" s="172">
        <v>3845</v>
      </c>
      <c r="F19" s="172">
        <v>3310</v>
      </c>
      <c r="G19" s="179"/>
      <c r="H19" s="24"/>
      <c r="I19" s="194"/>
      <c r="J19" s="194"/>
      <c r="K19" s="194"/>
      <c r="L19" s="194"/>
      <c r="M19" s="202"/>
      <c r="N19" s="202"/>
      <c r="O19" s="202"/>
      <c r="P19" s="195"/>
      <c r="Q19" s="195"/>
      <c r="R19" s="202"/>
      <c r="S19" s="120"/>
      <c r="T19" s="120"/>
      <c r="U19" s="120"/>
      <c r="V19" s="120"/>
      <c r="W19" s="120"/>
      <c r="X19" s="120"/>
      <c r="Y19" s="120"/>
      <c r="Z19" s="24"/>
      <c r="AA19" s="24"/>
      <c r="AB19" s="279" t="s">
        <v>47</v>
      </c>
      <c r="AC19" s="279" t="s">
        <v>214</v>
      </c>
      <c r="AD19" s="248"/>
      <c r="AE19" s="248"/>
      <c r="AF19" s="248"/>
      <c r="AG19" s="247"/>
      <c r="AH19" s="247"/>
      <c r="AI19" s="247"/>
    </row>
    <row r="20" spans="1:35" s="28" customFormat="1" ht="19.95" customHeight="1" x14ac:dyDescent="0.3">
      <c r="A20" s="291" t="str">
        <f>IF(B$1="SWITCH TO ENGLISH",AB20,AC20)</f>
        <v>Net Debt/LTM EBITDA</v>
      </c>
      <c r="B20" s="179"/>
      <c r="C20" s="179"/>
      <c r="D20" s="179"/>
      <c r="E20" s="174" t="s">
        <v>273</v>
      </c>
      <c r="F20" s="174" t="s">
        <v>274</v>
      </c>
      <c r="G20" s="179"/>
      <c r="H20" s="24"/>
      <c r="I20" s="194"/>
      <c r="J20" s="194"/>
      <c r="K20" s="194"/>
      <c r="L20" s="194"/>
      <c r="M20" s="202"/>
      <c r="N20" s="202"/>
      <c r="O20" s="202"/>
      <c r="P20" s="197"/>
      <c r="Q20" s="197"/>
      <c r="R20" s="202"/>
      <c r="S20" s="120"/>
      <c r="T20" s="120"/>
      <c r="U20" s="120"/>
      <c r="V20" s="120"/>
      <c r="W20" s="120"/>
      <c r="X20" s="120"/>
      <c r="Y20" s="120"/>
      <c r="Z20" s="24"/>
      <c r="AA20" s="24"/>
      <c r="AB20" s="279" t="s">
        <v>50</v>
      </c>
      <c r="AC20" s="279" t="s">
        <v>51</v>
      </c>
      <c r="AD20" s="248"/>
      <c r="AE20" s="248"/>
      <c r="AF20" s="248"/>
      <c r="AG20" s="247"/>
      <c r="AH20" s="247"/>
      <c r="AI20" s="247"/>
    </row>
    <row r="21" spans="1:35" s="28" customFormat="1" ht="19.95" customHeight="1" x14ac:dyDescent="0.3">
      <c r="A21" s="292"/>
      <c r="B21" s="23"/>
      <c r="C21" s="23"/>
      <c r="D21" s="23"/>
      <c r="E21" s="24"/>
      <c r="F21" s="24"/>
      <c r="G21" s="24"/>
      <c r="H21" s="24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24"/>
      <c r="AA21" s="24"/>
      <c r="AB21" s="280"/>
      <c r="AC21" s="280"/>
      <c r="AD21" s="248"/>
      <c r="AE21" s="248"/>
      <c r="AF21" s="248"/>
      <c r="AG21" s="247"/>
      <c r="AH21" s="247"/>
      <c r="AI21" s="247"/>
    </row>
    <row r="22" spans="1:35" s="17" customFormat="1" ht="19.95" customHeight="1" thickBot="1" x14ac:dyDescent="0.35">
      <c r="A22" s="293" t="str">
        <f>IF(B$1="SWITCH TO ENGLISH",AB22,AC22)</f>
        <v>One off summary</v>
      </c>
      <c r="B22" s="10"/>
      <c r="C22" s="10"/>
      <c r="D22" s="10"/>
      <c r="E22" s="19"/>
      <c r="F22" s="19"/>
      <c r="G22" s="19"/>
      <c r="H22" s="19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9"/>
      <c r="AA22" s="19"/>
      <c r="AB22" s="276" t="s">
        <v>52</v>
      </c>
      <c r="AC22" s="276" t="s">
        <v>53</v>
      </c>
      <c r="AD22" s="249"/>
      <c r="AE22" s="249"/>
      <c r="AF22" s="249"/>
      <c r="AG22" s="250"/>
      <c r="AH22" s="250"/>
      <c r="AI22" s="250"/>
    </row>
    <row r="23" spans="1:35" s="28" customFormat="1" ht="19.95" customHeight="1" x14ac:dyDescent="0.3">
      <c r="A23" s="290" t="str">
        <f>IF(B$1="SWITCH TO ENGLISH",AB23,AC23)</f>
        <v>[PLN m]</v>
      </c>
      <c r="B23" s="227" t="str">
        <f>B4</f>
        <v>Q2 2018</v>
      </c>
      <c r="C23" s="227" t="str">
        <f t="shared" ref="C23:G23" si="1">C4</f>
        <v>Q2 2017</v>
      </c>
      <c r="D23" s="227" t="str">
        <f t="shared" si="1"/>
        <v>y/y</v>
      </c>
      <c r="E23" s="227" t="str">
        <f t="shared" si="1"/>
        <v>H1 2018</v>
      </c>
      <c r="F23" s="227" t="str">
        <f t="shared" si="1"/>
        <v>H1 2017</v>
      </c>
      <c r="G23" s="227" t="str">
        <f t="shared" si="1"/>
        <v>y/y</v>
      </c>
      <c r="H23" s="24"/>
      <c r="I23" s="192"/>
      <c r="J23" s="192"/>
      <c r="K23" s="192"/>
      <c r="L23" s="192"/>
      <c r="M23" s="193"/>
      <c r="N23" s="193"/>
      <c r="O23" s="202"/>
      <c r="P23" s="193"/>
      <c r="Q23" s="193"/>
      <c r="R23" s="202"/>
      <c r="S23" s="120"/>
      <c r="T23" s="120"/>
      <c r="U23" s="120"/>
      <c r="V23" s="120"/>
      <c r="W23" s="120"/>
      <c r="X23" s="120"/>
      <c r="Y23" s="120"/>
      <c r="Z23" s="24"/>
      <c r="AA23" s="24"/>
      <c r="AB23" s="278" t="s">
        <v>13</v>
      </c>
      <c r="AC23" s="278" t="s">
        <v>54</v>
      </c>
      <c r="AD23" s="248"/>
      <c r="AE23" s="248"/>
      <c r="AF23" s="248"/>
      <c r="AG23" s="247"/>
      <c r="AH23" s="247"/>
      <c r="AI23" s="247"/>
    </row>
    <row r="24" spans="1:35" s="28" customFormat="1" ht="19.95" customHeight="1" x14ac:dyDescent="0.3">
      <c r="A24" s="291" t="str">
        <f>IF(B$1="SWITCH TO ENGLISH",AB24,AC24)</f>
        <v>LTC compensations</v>
      </c>
      <c r="B24" s="174">
        <v>-97</v>
      </c>
      <c r="C24" s="174">
        <v>0</v>
      </c>
      <c r="D24" s="180"/>
      <c r="E24" s="174">
        <v>-83</v>
      </c>
      <c r="F24" s="174">
        <v>0</v>
      </c>
      <c r="G24" s="180"/>
      <c r="H24" s="24"/>
      <c r="I24" s="194"/>
      <c r="J24" s="194"/>
      <c r="K24" s="194"/>
      <c r="L24" s="194"/>
      <c r="M24" s="197"/>
      <c r="N24" s="197"/>
      <c r="O24" s="203"/>
      <c r="P24" s="197"/>
      <c r="Q24" s="197"/>
      <c r="R24" s="203"/>
      <c r="S24" s="120"/>
      <c r="T24" s="120"/>
      <c r="U24" s="120"/>
      <c r="V24" s="120"/>
      <c r="W24" s="120"/>
      <c r="X24" s="120"/>
      <c r="Y24" s="120"/>
      <c r="Z24" s="24"/>
      <c r="AA24" s="24"/>
      <c r="AB24" s="279" t="s">
        <v>55</v>
      </c>
      <c r="AC24" s="279" t="s">
        <v>56</v>
      </c>
      <c r="AD24" s="248"/>
      <c r="AE24" s="248"/>
      <c r="AF24" s="248"/>
      <c r="AG24" s="247"/>
      <c r="AH24" s="247"/>
      <c r="AI24" s="247"/>
    </row>
    <row r="25" spans="1:35" s="28" customFormat="1" ht="19.95" customHeight="1" x14ac:dyDescent="0.3">
      <c r="A25" s="291" t="str">
        <f>IF(B$1="SWITCH TO ENGLISH",AB25,AC25)</f>
        <v>LTC adjustment (court verdicts)</v>
      </c>
      <c r="B25" s="174">
        <v>0</v>
      </c>
      <c r="C25" s="174">
        <v>8</v>
      </c>
      <c r="D25" s="179"/>
      <c r="E25" s="174">
        <v>0</v>
      </c>
      <c r="F25" s="174">
        <v>83</v>
      </c>
      <c r="G25" s="179"/>
      <c r="H25" s="24"/>
      <c r="I25" s="194"/>
      <c r="J25" s="194"/>
      <c r="K25" s="194"/>
      <c r="L25" s="194"/>
      <c r="M25" s="197"/>
      <c r="N25" s="197"/>
      <c r="O25" s="202"/>
      <c r="P25" s="197"/>
      <c r="Q25" s="197"/>
      <c r="R25" s="202"/>
      <c r="S25" s="120"/>
      <c r="T25" s="120"/>
      <c r="U25" s="120"/>
      <c r="V25" s="120"/>
      <c r="W25" s="120"/>
      <c r="X25" s="120"/>
      <c r="Y25" s="120"/>
      <c r="Z25" s="24"/>
      <c r="AA25" s="24"/>
      <c r="AB25" s="279" t="s">
        <v>57</v>
      </c>
      <c r="AC25" s="279" t="s">
        <v>58</v>
      </c>
      <c r="AD25" s="248"/>
      <c r="AE25" s="248"/>
      <c r="AF25" s="248"/>
      <c r="AG25" s="247"/>
      <c r="AH25" s="247"/>
      <c r="AI25" s="247"/>
    </row>
    <row r="26" spans="1:35" s="28" customFormat="1" ht="19.95" customHeight="1" x14ac:dyDescent="0.3">
      <c r="A26" s="291" t="str">
        <f>IF(B$1="SWITCH TO ENGLISH",AB26,AC26)</f>
        <v>Reclamation provision</v>
      </c>
      <c r="B26" s="174">
        <v>-15</v>
      </c>
      <c r="C26" s="174">
        <v>0</v>
      </c>
      <c r="D26" s="180"/>
      <c r="E26" s="174">
        <v>-17</v>
      </c>
      <c r="F26" s="174">
        <v>0</v>
      </c>
      <c r="G26" s="180"/>
      <c r="H26" s="24"/>
      <c r="I26" s="194"/>
      <c r="J26" s="194"/>
      <c r="K26" s="194"/>
      <c r="L26" s="194"/>
      <c r="M26" s="197"/>
      <c r="N26" s="197"/>
      <c r="O26" s="203"/>
      <c r="P26" s="197"/>
      <c r="Q26" s="197"/>
      <c r="R26" s="203"/>
      <c r="S26" s="120"/>
      <c r="T26" s="120"/>
      <c r="U26" s="120"/>
      <c r="V26" s="120"/>
      <c r="W26" s="120"/>
      <c r="X26" s="120"/>
      <c r="Y26" s="120"/>
      <c r="Z26" s="24"/>
      <c r="AA26" s="24"/>
      <c r="AB26" s="279" t="s">
        <v>59</v>
      </c>
      <c r="AC26" s="279" t="s">
        <v>283</v>
      </c>
      <c r="AD26" s="248"/>
      <c r="AE26" s="248"/>
      <c r="AF26" s="248"/>
      <c r="AG26" s="247"/>
      <c r="AH26" s="247"/>
      <c r="AI26" s="247"/>
    </row>
    <row r="27" spans="1:35" s="28" customFormat="1" ht="19.95" customHeight="1" x14ac:dyDescent="0.3">
      <c r="A27" s="294" t="str">
        <f>IF(B$1="SWITCH TO ENGLISH",AB27,AC27)</f>
        <v xml:space="preserve">One-off items – EBITDA level  </v>
      </c>
      <c r="B27" s="181">
        <v>-112</v>
      </c>
      <c r="C27" s="181">
        <v>8</v>
      </c>
      <c r="D27" s="181"/>
      <c r="E27" s="181">
        <v>-100</v>
      </c>
      <c r="F27" s="181">
        <v>83</v>
      </c>
      <c r="G27" s="181"/>
      <c r="H27" s="24"/>
      <c r="I27" s="204"/>
      <c r="J27" s="204"/>
      <c r="K27" s="204"/>
      <c r="L27" s="204"/>
      <c r="M27" s="205"/>
      <c r="N27" s="205"/>
      <c r="O27" s="205"/>
      <c r="P27" s="205"/>
      <c r="Q27" s="205"/>
      <c r="R27" s="205"/>
      <c r="S27" s="120"/>
      <c r="T27" s="120"/>
      <c r="U27" s="120"/>
      <c r="V27" s="120"/>
      <c r="W27" s="120"/>
      <c r="X27" s="120"/>
      <c r="Y27" s="120"/>
      <c r="Z27" s="24"/>
      <c r="AA27" s="24"/>
      <c r="AB27" s="278" t="s">
        <v>67</v>
      </c>
      <c r="AC27" s="278" t="s">
        <v>284</v>
      </c>
      <c r="AD27" s="248"/>
      <c r="AE27" s="248"/>
      <c r="AF27" s="248"/>
      <c r="AG27" s="247"/>
      <c r="AH27" s="247"/>
      <c r="AI27" s="247"/>
    </row>
    <row r="28" spans="1:35" s="28" customFormat="1" ht="19.95" customHeight="1" x14ac:dyDescent="0.3">
      <c r="A28" s="291" t="str">
        <f>IF(B$1="SWITCH TO ENGLISH",AB28,AC28)</f>
        <v xml:space="preserve">   Impairments of TFA and IA* (pre-tax)</v>
      </c>
      <c r="B28" s="174">
        <v>-86</v>
      </c>
      <c r="C28" s="174">
        <v>-35</v>
      </c>
      <c r="D28" s="174"/>
      <c r="E28" s="174">
        <v>-128</v>
      </c>
      <c r="F28" s="174">
        <v>-42</v>
      </c>
      <c r="G28" s="174"/>
      <c r="H28" s="24"/>
      <c r="I28" s="194"/>
      <c r="J28" s="194"/>
      <c r="K28" s="194"/>
      <c r="L28" s="194"/>
      <c r="M28" s="197"/>
      <c r="N28" s="197"/>
      <c r="O28" s="197"/>
      <c r="P28" s="197"/>
      <c r="Q28" s="197"/>
      <c r="R28" s="197"/>
      <c r="S28" s="120"/>
      <c r="T28" s="120"/>
      <c r="U28" s="120"/>
      <c r="V28" s="120"/>
      <c r="W28" s="120"/>
      <c r="X28" s="120"/>
      <c r="Y28" s="120"/>
      <c r="Z28" s="24"/>
      <c r="AA28" s="24"/>
      <c r="AB28" s="279" t="s">
        <v>228</v>
      </c>
      <c r="AC28" s="279" t="s">
        <v>248</v>
      </c>
      <c r="AD28" s="248"/>
      <c r="AE28" s="248"/>
      <c r="AF28" s="248"/>
      <c r="AG28" s="247"/>
      <c r="AH28" s="247"/>
      <c r="AI28" s="247"/>
    </row>
    <row r="29" spans="1:35" s="28" customFormat="1" ht="19.95" customHeight="1" x14ac:dyDescent="0.3">
      <c r="A29" s="294" t="str">
        <f>IF(B$1="SWITCH TO ENGLISH",AB29,AC29)</f>
        <v xml:space="preserve">One-off items – EBIT level  </v>
      </c>
      <c r="B29" s="181">
        <v>-198</v>
      </c>
      <c r="C29" s="181">
        <v>-27</v>
      </c>
      <c r="D29" s="181"/>
      <c r="E29" s="181">
        <v>-228</v>
      </c>
      <c r="F29" s="181">
        <v>41</v>
      </c>
      <c r="G29" s="181"/>
      <c r="H29" s="24"/>
      <c r="I29" s="204"/>
      <c r="J29" s="204"/>
      <c r="K29" s="204"/>
      <c r="L29" s="204"/>
      <c r="M29" s="205"/>
      <c r="N29" s="205"/>
      <c r="O29" s="205"/>
      <c r="P29" s="205"/>
      <c r="Q29" s="205"/>
      <c r="R29" s="205"/>
      <c r="S29" s="120"/>
      <c r="T29" s="120"/>
      <c r="U29" s="120"/>
      <c r="V29" s="120"/>
      <c r="W29" s="120"/>
      <c r="X29" s="120"/>
      <c r="Y29" s="120"/>
      <c r="Z29" s="24"/>
      <c r="AA29" s="24"/>
      <c r="AB29" s="278" t="s">
        <v>71</v>
      </c>
      <c r="AC29" s="278" t="s">
        <v>285</v>
      </c>
      <c r="AD29" s="248"/>
      <c r="AE29" s="248"/>
      <c r="AF29" s="248"/>
      <c r="AG29" s="247"/>
      <c r="AH29" s="247"/>
      <c r="AI29" s="247"/>
    </row>
    <row r="30" spans="1:35" s="28" customFormat="1" ht="19.95" customHeight="1" x14ac:dyDescent="0.3">
      <c r="A30" s="295"/>
      <c r="B30" s="133"/>
      <c r="C30" s="133"/>
      <c r="D30" s="133"/>
      <c r="E30" s="120"/>
      <c r="F30" s="24"/>
      <c r="G30" s="24"/>
      <c r="H30" s="24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24"/>
      <c r="AA30" s="24"/>
      <c r="AB30" s="278"/>
      <c r="AC30" s="278"/>
      <c r="AD30" s="248"/>
      <c r="AE30" s="248"/>
      <c r="AF30" s="248"/>
      <c r="AG30" s="247"/>
      <c r="AH30" s="247"/>
      <c r="AI30" s="247"/>
    </row>
    <row r="31" spans="1:35" s="28" customFormat="1" ht="19.95" customHeight="1" x14ac:dyDescent="0.3">
      <c r="A31" s="293" t="str">
        <f>IF(B$1="SWITCH TO ENGLISH",AB31,AC31)</f>
        <v>Computation of net profit ex. impairments:</v>
      </c>
      <c r="B31" s="134"/>
      <c r="C31" s="134"/>
      <c r="D31" s="133"/>
      <c r="E31" s="120"/>
      <c r="F31" s="24"/>
      <c r="G31" s="24"/>
      <c r="H31" s="24"/>
      <c r="I31" s="330"/>
      <c r="J31" s="330"/>
      <c r="K31" s="330"/>
      <c r="L31" s="330"/>
      <c r="M31" s="330"/>
      <c r="N31" s="330"/>
      <c r="O31" s="330"/>
      <c r="P31" s="330"/>
      <c r="Q31" s="330"/>
      <c r="R31" s="330"/>
      <c r="S31" s="120"/>
      <c r="T31" s="120"/>
      <c r="U31" s="120"/>
      <c r="V31" s="120"/>
      <c r="W31" s="120"/>
      <c r="X31" s="120"/>
      <c r="Y31" s="120"/>
      <c r="Z31" s="24"/>
      <c r="AA31" s="24"/>
      <c r="AB31" s="281" t="s">
        <v>73</v>
      </c>
      <c r="AC31" s="282" t="s">
        <v>286</v>
      </c>
      <c r="AD31" s="248"/>
      <c r="AE31" s="248"/>
      <c r="AF31" s="248"/>
      <c r="AG31" s="247"/>
      <c r="AH31" s="247"/>
      <c r="AI31" s="247"/>
    </row>
    <row r="32" spans="1:35" s="28" customFormat="1" ht="19.95" customHeight="1" x14ac:dyDescent="0.3">
      <c r="A32" s="291" t="str">
        <f>IF(B$1="SWITCH TO ENGLISH",AB32,AC32)</f>
        <v>Impairments of TFA and IA* (after-tax)</v>
      </c>
      <c r="B32" s="174">
        <v>-70</v>
      </c>
      <c r="C32" s="174">
        <v>-28</v>
      </c>
      <c r="D32" s="179"/>
      <c r="E32" s="174">
        <v>-104</v>
      </c>
      <c r="F32" s="174">
        <v>-34</v>
      </c>
      <c r="G32" s="179"/>
      <c r="H32" s="24"/>
      <c r="I32" s="194"/>
      <c r="J32" s="194"/>
      <c r="K32" s="194"/>
      <c r="L32" s="194"/>
      <c r="M32" s="197"/>
      <c r="N32" s="197"/>
      <c r="O32" s="202"/>
      <c r="P32" s="197"/>
      <c r="Q32" s="197"/>
      <c r="R32" s="202"/>
      <c r="S32" s="120"/>
      <c r="T32" s="120"/>
      <c r="U32" s="120"/>
      <c r="V32" s="120"/>
      <c r="W32" s="120"/>
      <c r="X32" s="120"/>
      <c r="Y32" s="120"/>
      <c r="Z32" s="24"/>
      <c r="AA32" s="24"/>
      <c r="AB32" s="279" t="s">
        <v>229</v>
      </c>
      <c r="AC32" s="279" t="s">
        <v>287</v>
      </c>
      <c r="AD32" s="248"/>
      <c r="AE32" s="248"/>
      <c r="AF32" s="248"/>
      <c r="AG32" s="247"/>
      <c r="AH32" s="247"/>
      <c r="AI32" s="247"/>
    </row>
    <row r="33" spans="1:35" s="17" customFormat="1" ht="19.95" customHeight="1" x14ac:dyDescent="0.3">
      <c r="A33" s="296"/>
      <c r="B33" s="135"/>
      <c r="C33" s="135"/>
      <c r="D33" s="135"/>
      <c r="E33" s="12"/>
      <c r="F33" s="12"/>
      <c r="G33" s="12"/>
      <c r="H33" s="19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9"/>
      <c r="AA33" s="19"/>
      <c r="AB33" s="250"/>
      <c r="AC33" s="250"/>
      <c r="AD33" s="251"/>
      <c r="AE33" s="251"/>
      <c r="AF33" s="251"/>
      <c r="AG33" s="250"/>
      <c r="AH33" s="250"/>
      <c r="AI33" s="250"/>
    </row>
    <row r="34" spans="1:35" s="17" customFormat="1" ht="19.95" customHeight="1" x14ac:dyDescent="0.3">
      <c r="A34" s="297" t="str">
        <f>IF(B$1="SWITCH TO ENGLISH",AB34,AC34)</f>
        <v>Net electricity generation by sources, sales and distribution</v>
      </c>
      <c r="B34" s="136"/>
      <c r="C34" s="136"/>
      <c r="D34" s="136"/>
      <c r="E34" s="12"/>
      <c r="F34" s="12"/>
      <c r="G34" s="12"/>
      <c r="H34" s="19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9"/>
      <c r="AA34" s="19"/>
      <c r="AB34" s="283" t="s">
        <v>77</v>
      </c>
      <c r="AC34" s="283" t="s">
        <v>78</v>
      </c>
      <c r="AD34" s="249"/>
      <c r="AE34" s="249"/>
      <c r="AF34" s="249"/>
      <c r="AG34" s="250"/>
      <c r="AH34" s="250"/>
      <c r="AI34" s="250"/>
    </row>
    <row r="35" spans="1:35" s="28" customFormat="1" ht="19.95" customHeight="1" x14ac:dyDescent="0.3">
      <c r="A35" s="298" t="str">
        <f>IF(B$1="SWITCH TO ENGLISH",AB35,AC35)</f>
        <v>[TWh]</v>
      </c>
      <c r="B35" s="239" t="str">
        <f>B23</f>
        <v>Q2 2018</v>
      </c>
      <c r="C35" s="239" t="str">
        <f t="shared" ref="C35:G35" si="2">C23</f>
        <v>Q2 2017</v>
      </c>
      <c r="D35" s="239" t="str">
        <f t="shared" si="2"/>
        <v>y/y</v>
      </c>
      <c r="E35" s="239" t="str">
        <f t="shared" si="2"/>
        <v>H1 2018</v>
      </c>
      <c r="F35" s="239" t="str">
        <f t="shared" si="2"/>
        <v>H1 2017</v>
      </c>
      <c r="G35" s="239" t="str">
        <f t="shared" si="2"/>
        <v>y/y</v>
      </c>
      <c r="H35" s="24"/>
      <c r="I35" s="192"/>
      <c r="J35" s="192"/>
      <c r="K35" s="192"/>
      <c r="L35" s="192"/>
      <c r="M35" s="193"/>
      <c r="N35" s="193"/>
      <c r="O35" s="193"/>
      <c r="P35" s="193"/>
      <c r="Q35" s="193"/>
      <c r="R35" s="193"/>
      <c r="S35" s="120"/>
      <c r="T35" s="120"/>
      <c r="U35" s="120"/>
      <c r="V35" s="120"/>
      <c r="W35" s="120"/>
      <c r="X35" s="120"/>
      <c r="Y35" s="120"/>
      <c r="Z35" s="24"/>
      <c r="AA35" s="24"/>
      <c r="AB35" s="278" t="s">
        <v>79</v>
      </c>
      <c r="AC35" s="278" t="s">
        <v>79</v>
      </c>
      <c r="AD35" s="248"/>
      <c r="AE35" s="248"/>
      <c r="AF35" s="248"/>
      <c r="AG35" s="247"/>
      <c r="AH35" s="247"/>
      <c r="AI35" s="247"/>
    </row>
    <row r="36" spans="1:35" s="28" customFormat="1" ht="19.95" customHeight="1" x14ac:dyDescent="0.3">
      <c r="A36" s="291" t="str">
        <f>IF(B$1="SWITCH TO ENGLISH",AB36,AC36)</f>
        <v>Lignite-fired power plants</v>
      </c>
      <c r="B36" s="174">
        <v>9.43</v>
      </c>
      <c r="C36" s="174">
        <v>9.36</v>
      </c>
      <c r="D36" s="173">
        <v>0.01</v>
      </c>
      <c r="E36" s="174">
        <v>19.25</v>
      </c>
      <c r="F36" s="174">
        <v>19.93</v>
      </c>
      <c r="G36" s="176">
        <v>-0.03</v>
      </c>
      <c r="H36" s="24"/>
      <c r="I36" s="206"/>
      <c r="J36" s="206"/>
      <c r="K36" s="206"/>
      <c r="L36" s="206"/>
      <c r="M36" s="197"/>
      <c r="N36" s="197"/>
      <c r="O36" s="196"/>
      <c r="P36" s="197"/>
      <c r="Q36" s="197"/>
      <c r="R36" s="207"/>
      <c r="S36" s="120"/>
      <c r="T36" s="120"/>
      <c r="U36" s="120"/>
      <c r="V36" s="120"/>
      <c r="W36" s="120"/>
      <c r="X36" s="120"/>
      <c r="Y36" s="120"/>
      <c r="Z36" s="24"/>
      <c r="AA36" s="24"/>
      <c r="AB36" s="279" t="s">
        <v>80</v>
      </c>
      <c r="AC36" s="284" t="s">
        <v>81</v>
      </c>
      <c r="AD36" s="248"/>
      <c r="AE36" s="248"/>
      <c r="AF36" s="248"/>
      <c r="AG36" s="247"/>
      <c r="AH36" s="247"/>
      <c r="AI36" s="247"/>
    </row>
    <row r="37" spans="1:35" s="28" customFormat="1" ht="19.95" customHeight="1" x14ac:dyDescent="0.3">
      <c r="A37" s="291" t="str">
        <f>IF(B$1="SWITCH TO ENGLISH",AB37,AC37)</f>
        <v>Hard coal-fired power plants</v>
      </c>
      <c r="B37" s="174">
        <v>3.98</v>
      </c>
      <c r="C37" s="229">
        <v>2.2999999999999998</v>
      </c>
      <c r="D37" s="173">
        <v>0.73</v>
      </c>
      <c r="E37" s="174">
        <v>7.93</v>
      </c>
      <c r="F37" s="174">
        <v>4.8099999999999996</v>
      </c>
      <c r="G37" s="173">
        <v>0.65</v>
      </c>
      <c r="H37" s="24"/>
      <c r="I37" s="206"/>
      <c r="J37" s="206"/>
      <c r="K37" s="206"/>
      <c r="L37" s="206"/>
      <c r="M37" s="197"/>
      <c r="N37" s="197"/>
      <c r="O37" s="196"/>
      <c r="P37" s="197"/>
      <c r="Q37" s="197"/>
      <c r="R37" s="196"/>
      <c r="S37" s="120"/>
      <c r="T37" s="120"/>
      <c r="U37" s="120"/>
      <c r="V37" s="120"/>
      <c r="W37" s="120"/>
      <c r="X37" s="120"/>
      <c r="Y37" s="120"/>
      <c r="Z37" s="24"/>
      <c r="AA37" s="24"/>
      <c r="AB37" s="279" t="s">
        <v>82</v>
      </c>
      <c r="AC37" s="284" t="s">
        <v>83</v>
      </c>
      <c r="AD37" s="248"/>
      <c r="AE37" s="248"/>
      <c r="AF37" s="248"/>
      <c r="AG37" s="247"/>
      <c r="AH37" s="247"/>
      <c r="AI37" s="247"/>
    </row>
    <row r="38" spans="1:35" s="28" customFormat="1" ht="19.95" customHeight="1" x14ac:dyDescent="0.3">
      <c r="A38" s="291" t="str">
        <f>IF(B$1="SWITCH TO ENGLISH",AB38,AC38)</f>
        <v>Coal-fired CHPs</v>
      </c>
      <c r="B38" s="174">
        <v>0.64</v>
      </c>
      <c r="C38" s="174">
        <v>0.14000000000000001</v>
      </c>
      <c r="D38" s="173">
        <v>3.57</v>
      </c>
      <c r="E38" s="174">
        <v>2.44</v>
      </c>
      <c r="F38" s="174">
        <v>0.52</v>
      </c>
      <c r="G38" s="173">
        <v>3.69</v>
      </c>
      <c r="H38" s="24"/>
      <c r="I38" s="206"/>
      <c r="J38" s="206"/>
      <c r="K38" s="206"/>
      <c r="L38" s="206"/>
      <c r="M38" s="197"/>
      <c r="N38" s="197"/>
      <c r="O38" s="196"/>
      <c r="P38" s="197"/>
      <c r="Q38" s="197"/>
      <c r="R38" s="196"/>
      <c r="S38" s="120"/>
      <c r="T38" s="120"/>
      <c r="U38" s="120"/>
      <c r="V38" s="120"/>
      <c r="W38" s="120"/>
      <c r="X38" s="120"/>
      <c r="Y38" s="120"/>
      <c r="Z38" s="24"/>
      <c r="AA38" s="24"/>
      <c r="AB38" s="279" t="s">
        <v>84</v>
      </c>
      <c r="AC38" s="284" t="s">
        <v>85</v>
      </c>
      <c r="AD38" s="248"/>
      <c r="AE38" s="248"/>
      <c r="AF38" s="248"/>
      <c r="AG38" s="247"/>
      <c r="AH38" s="247"/>
      <c r="AI38" s="247"/>
    </row>
    <row r="39" spans="1:35" s="28" customFormat="1" ht="19.95" customHeight="1" x14ac:dyDescent="0.3">
      <c r="A39" s="291" t="str">
        <f>IF(B$1="SWITCH TO ENGLISH",AB39,AC39)</f>
        <v>Gas-fired CHPs</v>
      </c>
      <c r="B39" s="174">
        <v>0.75</v>
      </c>
      <c r="C39" s="174">
        <v>0.51</v>
      </c>
      <c r="D39" s="173">
        <v>0.47</v>
      </c>
      <c r="E39" s="174">
        <v>2.2400000000000002</v>
      </c>
      <c r="F39" s="174">
        <v>1.46</v>
      </c>
      <c r="G39" s="173">
        <v>0.53</v>
      </c>
      <c r="H39" s="24"/>
      <c r="I39" s="206"/>
      <c r="J39" s="206"/>
      <c r="K39" s="206"/>
      <c r="L39" s="206"/>
      <c r="M39" s="197"/>
      <c r="N39" s="197"/>
      <c r="O39" s="196"/>
      <c r="P39" s="197"/>
      <c r="Q39" s="197"/>
      <c r="R39" s="196"/>
      <c r="S39" s="120"/>
      <c r="T39" s="120"/>
      <c r="U39" s="120"/>
      <c r="V39" s="120"/>
      <c r="W39" s="120"/>
      <c r="X39" s="120"/>
      <c r="Y39" s="120"/>
      <c r="Z39" s="24"/>
      <c r="AA39" s="24"/>
      <c r="AB39" s="279" t="s">
        <v>86</v>
      </c>
      <c r="AC39" s="284" t="s">
        <v>87</v>
      </c>
      <c r="AD39" s="248"/>
      <c r="AE39" s="248"/>
      <c r="AF39" s="248"/>
      <c r="AG39" s="247"/>
      <c r="AH39" s="247"/>
      <c r="AI39" s="247"/>
    </row>
    <row r="40" spans="1:35" s="28" customFormat="1" ht="19.95" customHeight="1" x14ac:dyDescent="0.3">
      <c r="A40" s="291" t="str">
        <f>IF(B$1="SWITCH TO ENGLISH",AB40,AC40)</f>
        <v>Biomass-fired CHPs</v>
      </c>
      <c r="B40" s="174">
        <v>0.03</v>
      </c>
      <c r="C40" s="174">
        <v>0.05</v>
      </c>
      <c r="D40" s="176">
        <v>-0.4</v>
      </c>
      <c r="E40" s="174">
        <v>0.08</v>
      </c>
      <c r="F40" s="229">
        <v>0.1</v>
      </c>
      <c r="G40" s="176">
        <v>-0.2</v>
      </c>
      <c r="H40" s="24"/>
      <c r="I40" s="206"/>
      <c r="J40" s="206"/>
      <c r="K40" s="206"/>
      <c r="L40" s="206"/>
      <c r="M40" s="197"/>
      <c r="N40" s="197"/>
      <c r="O40" s="207"/>
      <c r="P40" s="197"/>
      <c r="Q40" s="197"/>
      <c r="R40" s="207"/>
      <c r="S40" s="120"/>
      <c r="T40" s="120"/>
      <c r="U40" s="120"/>
      <c r="V40" s="120"/>
      <c r="W40" s="120"/>
      <c r="X40" s="120"/>
      <c r="Y40" s="120"/>
      <c r="Z40" s="24"/>
      <c r="AA40" s="24"/>
      <c r="AB40" s="279" t="s">
        <v>88</v>
      </c>
      <c r="AC40" s="284" t="s">
        <v>89</v>
      </c>
      <c r="AD40" s="248"/>
      <c r="AE40" s="248"/>
      <c r="AF40" s="248"/>
      <c r="AG40" s="247"/>
      <c r="AH40" s="247"/>
      <c r="AI40" s="247"/>
    </row>
    <row r="41" spans="1:35" s="28" customFormat="1" ht="19.95" customHeight="1" x14ac:dyDescent="0.3">
      <c r="A41" s="291" t="str">
        <f>IF(B$1="SWITCH TO ENGLISH",AB41,AC41)</f>
        <v>Pumped-storage</v>
      </c>
      <c r="B41" s="174">
        <v>0.09</v>
      </c>
      <c r="C41" s="174">
        <v>0.08</v>
      </c>
      <c r="D41" s="173">
        <v>0.13</v>
      </c>
      <c r="E41" s="174">
        <v>0.2</v>
      </c>
      <c r="F41" s="174">
        <v>0.18</v>
      </c>
      <c r="G41" s="173">
        <v>0.11</v>
      </c>
      <c r="H41" s="24"/>
      <c r="I41" s="206"/>
      <c r="J41" s="206"/>
      <c r="K41" s="206"/>
      <c r="L41" s="206"/>
      <c r="M41" s="197"/>
      <c r="N41" s="197"/>
      <c r="O41" s="196"/>
      <c r="P41" s="197"/>
      <c r="Q41" s="197"/>
      <c r="R41" s="196"/>
      <c r="S41" s="120"/>
      <c r="T41" s="120"/>
      <c r="U41" s="120"/>
      <c r="V41" s="120"/>
      <c r="W41" s="120"/>
      <c r="X41" s="120"/>
      <c r="Y41" s="120"/>
      <c r="Z41" s="24"/>
      <c r="AA41" s="24"/>
      <c r="AB41" s="279" t="s">
        <v>90</v>
      </c>
      <c r="AC41" s="284" t="s">
        <v>91</v>
      </c>
      <c r="AD41" s="248"/>
      <c r="AE41" s="248"/>
      <c r="AF41" s="248"/>
      <c r="AG41" s="247"/>
      <c r="AH41" s="247"/>
      <c r="AI41" s="247"/>
    </row>
    <row r="42" spans="1:35" s="28" customFormat="1" ht="19.95" customHeight="1" x14ac:dyDescent="0.3">
      <c r="A42" s="291" t="str">
        <f>IF(B$1="SWITCH TO ENGLISH",AB42,AC42)</f>
        <v>Hydro</v>
      </c>
      <c r="B42" s="229">
        <v>0.1</v>
      </c>
      <c r="C42" s="174">
        <v>0.14000000000000001</v>
      </c>
      <c r="D42" s="176">
        <v>-0.28999999999999998</v>
      </c>
      <c r="E42" s="174">
        <v>0.25</v>
      </c>
      <c r="F42" s="174">
        <v>0.26</v>
      </c>
      <c r="G42" s="176">
        <v>-0.04</v>
      </c>
      <c r="H42" s="24"/>
      <c r="I42" s="206"/>
      <c r="J42" s="206"/>
      <c r="K42" s="206"/>
      <c r="L42" s="206"/>
      <c r="M42" s="197"/>
      <c r="N42" s="197"/>
      <c r="O42" s="207"/>
      <c r="P42" s="197"/>
      <c r="Q42" s="197"/>
      <c r="R42" s="207"/>
      <c r="S42" s="120"/>
      <c r="T42" s="120"/>
      <c r="U42" s="120"/>
      <c r="V42" s="120"/>
      <c r="W42" s="120"/>
      <c r="X42" s="120"/>
      <c r="Y42" s="120"/>
      <c r="Z42" s="24"/>
      <c r="AA42" s="24"/>
      <c r="AB42" s="279" t="s">
        <v>92</v>
      </c>
      <c r="AC42" s="284" t="s">
        <v>93</v>
      </c>
      <c r="AD42" s="248"/>
      <c r="AE42" s="248"/>
      <c r="AF42" s="248"/>
      <c r="AG42" s="247"/>
      <c r="AH42" s="247"/>
      <c r="AI42" s="247"/>
    </row>
    <row r="43" spans="1:35" s="28" customFormat="1" ht="19.95" customHeight="1" x14ac:dyDescent="0.3">
      <c r="A43" s="299" t="str">
        <f>IF(B$1="SWITCH TO ENGLISH",AB43,AC43)</f>
        <v>Wind</v>
      </c>
      <c r="B43" s="240">
        <v>0.24</v>
      </c>
      <c r="C43" s="274">
        <v>0.3</v>
      </c>
      <c r="D43" s="241">
        <v>-0.2</v>
      </c>
      <c r="E43" s="240">
        <v>0.53</v>
      </c>
      <c r="F43" s="240">
        <v>0.62</v>
      </c>
      <c r="G43" s="241">
        <v>-0.15</v>
      </c>
      <c r="H43" s="24"/>
      <c r="I43" s="206"/>
      <c r="J43" s="206"/>
      <c r="K43" s="206"/>
      <c r="L43" s="206"/>
      <c r="M43" s="197"/>
      <c r="N43" s="197"/>
      <c r="O43" s="207"/>
      <c r="P43" s="197"/>
      <c r="Q43" s="197"/>
      <c r="R43" s="207"/>
      <c r="S43" s="120"/>
      <c r="T43" s="120"/>
      <c r="U43" s="120"/>
      <c r="V43" s="120"/>
      <c r="W43" s="120"/>
      <c r="X43" s="120"/>
      <c r="Y43" s="120"/>
      <c r="Z43" s="24"/>
      <c r="AA43" s="24"/>
      <c r="AB43" s="279" t="s">
        <v>94</v>
      </c>
      <c r="AC43" s="284" t="s">
        <v>95</v>
      </c>
      <c r="AD43" s="248"/>
      <c r="AE43" s="248"/>
      <c r="AF43" s="248"/>
      <c r="AG43" s="247"/>
      <c r="AH43" s="247"/>
      <c r="AI43" s="247"/>
    </row>
    <row r="44" spans="1:35" s="28" customFormat="1" ht="19.95" customHeight="1" x14ac:dyDescent="0.3">
      <c r="A44" s="294" t="str">
        <f>IF(B$1="SWITCH TO ENGLISH",AB44,AC44)</f>
        <v>TOTAL</v>
      </c>
      <c r="B44" s="181">
        <v>15.26</v>
      </c>
      <c r="C44" s="181">
        <v>12.88</v>
      </c>
      <c r="D44" s="182">
        <v>0.18</v>
      </c>
      <c r="E44" s="181">
        <v>32.92</v>
      </c>
      <c r="F44" s="181">
        <v>27.88</v>
      </c>
      <c r="G44" s="182">
        <v>0.18</v>
      </c>
      <c r="H44" s="24"/>
      <c r="I44" s="208"/>
      <c r="J44" s="208"/>
      <c r="K44" s="208"/>
      <c r="L44" s="208"/>
      <c r="M44" s="205"/>
      <c r="N44" s="205"/>
      <c r="O44" s="209"/>
      <c r="P44" s="205"/>
      <c r="Q44" s="205"/>
      <c r="R44" s="209"/>
      <c r="S44" s="120"/>
      <c r="T44" s="120"/>
      <c r="U44" s="120"/>
      <c r="V44" s="120"/>
      <c r="W44" s="120"/>
      <c r="X44" s="120"/>
      <c r="Y44" s="120"/>
      <c r="Z44" s="24"/>
      <c r="AA44" s="24"/>
      <c r="AB44" s="278" t="s">
        <v>96</v>
      </c>
      <c r="AC44" s="285" t="s">
        <v>97</v>
      </c>
      <c r="AD44" s="248"/>
      <c r="AE44" s="248"/>
      <c r="AF44" s="248"/>
      <c r="AG44" s="247"/>
      <c r="AH44" s="247"/>
      <c r="AI44" s="247"/>
    </row>
    <row r="45" spans="1:35" s="28" customFormat="1" ht="19.95" customHeight="1" x14ac:dyDescent="0.3">
      <c r="A45" s="291" t="str">
        <f>IF(B$1="SWITCH TO ENGLISH",AB45,AC45)</f>
        <v>Renewable generation</v>
      </c>
      <c r="B45" s="174">
        <v>0.41</v>
      </c>
      <c r="C45" s="174">
        <v>0.51</v>
      </c>
      <c r="D45" s="176">
        <v>-0.2</v>
      </c>
      <c r="E45" s="174">
        <v>0.92</v>
      </c>
      <c r="F45" s="174">
        <v>1.04</v>
      </c>
      <c r="G45" s="176">
        <v>-0.12</v>
      </c>
      <c r="H45" s="24"/>
      <c r="I45" s="206"/>
      <c r="J45" s="206"/>
      <c r="K45" s="206"/>
      <c r="L45" s="206"/>
      <c r="M45" s="197"/>
      <c r="N45" s="197"/>
      <c r="O45" s="207"/>
      <c r="P45" s="197"/>
      <c r="Q45" s="197"/>
      <c r="R45" s="207"/>
      <c r="S45" s="120"/>
      <c r="T45" s="120"/>
      <c r="U45" s="120"/>
      <c r="V45" s="120"/>
      <c r="W45" s="120"/>
      <c r="X45" s="120"/>
      <c r="Y45" s="120"/>
      <c r="Z45" s="24"/>
      <c r="AA45" s="24"/>
      <c r="AB45" s="279" t="s">
        <v>98</v>
      </c>
      <c r="AC45" s="284" t="s">
        <v>99</v>
      </c>
      <c r="AD45" s="248"/>
      <c r="AE45" s="248"/>
      <c r="AF45" s="248"/>
      <c r="AG45" s="247"/>
      <c r="AH45" s="247"/>
      <c r="AI45" s="247"/>
    </row>
    <row r="46" spans="1:35" s="28" customFormat="1" ht="19.95" customHeight="1" x14ac:dyDescent="0.3">
      <c r="A46" s="291" t="str">
        <f>IF(B$1="SWITCH TO ENGLISH",AB46,AC46)</f>
        <v>incl. biomass co-combustion</v>
      </c>
      <c r="B46" s="174">
        <v>0.04</v>
      </c>
      <c r="C46" s="174">
        <v>0.02</v>
      </c>
      <c r="D46" s="173">
        <v>1</v>
      </c>
      <c r="E46" s="174">
        <v>0.06</v>
      </c>
      <c r="F46" s="174">
        <v>0.06</v>
      </c>
      <c r="G46" s="177">
        <v>0</v>
      </c>
      <c r="H46" s="24"/>
      <c r="I46" s="206"/>
      <c r="J46" s="206"/>
      <c r="K46" s="206"/>
      <c r="L46" s="206"/>
      <c r="M46" s="197"/>
      <c r="N46" s="197"/>
      <c r="O46" s="196"/>
      <c r="P46" s="197"/>
      <c r="Q46" s="197"/>
      <c r="R46" s="200"/>
      <c r="S46" s="120"/>
      <c r="T46" s="120"/>
      <c r="U46" s="120"/>
      <c r="V46" s="120"/>
      <c r="W46" s="120"/>
      <c r="X46" s="120"/>
      <c r="Y46" s="120"/>
      <c r="Z46" s="24"/>
      <c r="AA46" s="24"/>
      <c r="AB46" s="279" t="s">
        <v>100</v>
      </c>
      <c r="AC46" s="284" t="s">
        <v>101</v>
      </c>
      <c r="AD46" s="248"/>
      <c r="AE46" s="248"/>
      <c r="AF46" s="248"/>
      <c r="AG46" s="247"/>
      <c r="AH46" s="247"/>
      <c r="AI46" s="247"/>
    </row>
    <row r="47" spans="1:35" s="28" customFormat="1" ht="19.95" customHeight="1" x14ac:dyDescent="0.3">
      <c r="A47" s="228"/>
      <c r="B47" s="179"/>
      <c r="C47" s="179"/>
      <c r="D47" s="174"/>
      <c r="E47" s="179"/>
      <c r="F47" s="179"/>
      <c r="G47" s="174"/>
      <c r="H47" s="24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24"/>
      <c r="AA47" s="24"/>
      <c r="AB47" s="286"/>
      <c r="AC47" s="280"/>
      <c r="AD47" s="248"/>
      <c r="AE47" s="248"/>
      <c r="AF47" s="248"/>
      <c r="AG47" s="247"/>
      <c r="AH47" s="247"/>
      <c r="AI47" s="247"/>
    </row>
    <row r="48" spans="1:35" s="28" customFormat="1" ht="19.95" customHeight="1" x14ac:dyDescent="0.3">
      <c r="A48" s="300" t="str">
        <f>IF(B$1="SWITCH TO ENGLISH",AB48,AC48)</f>
        <v>Sales to final off-takers</v>
      </c>
      <c r="B48" s="230">
        <v>10.19</v>
      </c>
      <c r="C48" s="230">
        <v>9.74</v>
      </c>
      <c r="D48" s="231">
        <v>0.05</v>
      </c>
      <c r="E48" s="232">
        <v>20.73</v>
      </c>
      <c r="F48" s="234">
        <v>19.8</v>
      </c>
      <c r="G48" s="231">
        <v>0.05</v>
      </c>
      <c r="H48" s="24"/>
      <c r="I48" s="208"/>
      <c r="J48" s="208"/>
      <c r="K48" s="208"/>
      <c r="L48" s="208"/>
      <c r="M48" s="210"/>
      <c r="N48" s="210"/>
      <c r="O48" s="209"/>
      <c r="P48" s="205"/>
      <c r="Q48" s="205"/>
      <c r="R48" s="209"/>
      <c r="S48" s="120"/>
      <c r="T48" s="120"/>
      <c r="U48" s="120"/>
      <c r="V48" s="120"/>
      <c r="W48" s="120"/>
      <c r="X48" s="120"/>
      <c r="Y48" s="120"/>
      <c r="Z48" s="24"/>
      <c r="AA48" s="24"/>
      <c r="AB48" s="285" t="s">
        <v>230</v>
      </c>
      <c r="AC48" s="285" t="s">
        <v>249</v>
      </c>
      <c r="AD48" s="248"/>
      <c r="AE48" s="248"/>
      <c r="AF48" s="248"/>
      <c r="AG48" s="247"/>
      <c r="AH48" s="247"/>
      <c r="AI48" s="247"/>
    </row>
    <row r="49" spans="1:35" s="28" customFormat="1" ht="19.95" customHeight="1" x14ac:dyDescent="0.3">
      <c r="A49" s="300" t="str">
        <f>IF(B$1="SWITCH TO ENGLISH",AB49,AC49)</f>
        <v>Distribution</v>
      </c>
      <c r="B49" s="233">
        <v>8.8000000000000007</v>
      </c>
      <c r="C49" s="230">
        <v>8.5399999999999991</v>
      </c>
      <c r="D49" s="231">
        <v>0.03</v>
      </c>
      <c r="E49" s="232">
        <v>17.989999999999998</v>
      </c>
      <c r="F49" s="234">
        <v>17.5</v>
      </c>
      <c r="G49" s="231">
        <v>0.03</v>
      </c>
      <c r="H49" s="24"/>
      <c r="I49" s="208"/>
      <c r="J49" s="208"/>
      <c r="K49" s="208"/>
      <c r="L49" s="208"/>
      <c r="M49" s="210"/>
      <c r="N49" s="210"/>
      <c r="O49" s="209"/>
      <c r="P49" s="205"/>
      <c r="Q49" s="205"/>
      <c r="R49" s="209"/>
      <c r="S49" s="120"/>
      <c r="T49" s="120"/>
      <c r="U49" s="120"/>
      <c r="V49" s="120"/>
      <c r="W49" s="120"/>
      <c r="X49" s="120"/>
      <c r="Y49" s="120"/>
      <c r="Z49" s="24"/>
      <c r="AA49" s="24"/>
      <c r="AB49" s="285" t="s">
        <v>231</v>
      </c>
      <c r="AC49" s="285" t="s">
        <v>104</v>
      </c>
      <c r="AD49" s="248"/>
      <c r="AE49" s="248"/>
      <c r="AF49" s="248"/>
      <c r="AG49" s="247"/>
      <c r="AH49" s="247"/>
      <c r="AI49" s="247"/>
    </row>
    <row r="50" spans="1:35" s="28" customFormat="1" ht="19.95" customHeight="1" x14ac:dyDescent="0.3">
      <c r="A50" s="300" t="str">
        <f>IF(B$1="SWITCH TO ENGLISH",AB50,AC50)</f>
        <v>Sales of heat [PJ]</v>
      </c>
      <c r="B50" s="230">
        <v>5.55</v>
      </c>
      <c r="C50" s="230">
        <v>2.73</v>
      </c>
      <c r="D50" s="231">
        <v>1.03</v>
      </c>
      <c r="E50" s="232">
        <v>29.04</v>
      </c>
      <c r="F50" s="232">
        <v>10.61</v>
      </c>
      <c r="G50" s="231">
        <v>1.74</v>
      </c>
      <c r="H50" s="24"/>
      <c r="I50" s="208"/>
      <c r="J50" s="208"/>
      <c r="K50" s="208"/>
      <c r="L50" s="208"/>
      <c r="M50" s="210"/>
      <c r="N50" s="210"/>
      <c r="O50" s="209"/>
      <c r="P50" s="205"/>
      <c r="Q50" s="205"/>
      <c r="R50" s="209"/>
      <c r="S50" s="120"/>
      <c r="T50" s="120"/>
      <c r="U50" s="120"/>
      <c r="V50" s="120"/>
      <c r="W50" s="120"/>
      <c r="X50" s="120"/>
      <c r="Y50" s="120"/>
      <c r="Z50" s="24"/>
      <c r="AA50" s="24"/>
      <c r="AB50" s="285" t="s">
        <v>232</v>
      </c>
      <c r="AC50" s="285" t="s">
        <v>250</v>
      </c>
      <c r="AD50" s="248"/>
      <c r="AE50" s="248"/>
      <c r="AF50" s="248"/>
      <c r="AG50" s="247"/>
      <c r="AH50" s="247"/>
      <c r="AI50" s="247"/>
    </row>
    <row r="51" spans="1:35" s="28" customFormat="1" ht="19.95" customHeight="1" x14ac:dyDescent="0.3">
      <c r="A51" s="301"/>
      <c r="B51" s="138"/>
      <c r="C51" s="138"/>
      <c r="D51" s="139"/>
      <c r="E51" s="24"/>
      <c r="F51" s="24"/>
      <c r="G51" s="24"/>
      <c r="H51" s="24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24"/>
      <c r="AA51" s="24"/>
      <c r="AB51" s="280"/>
      <c r="AC51" s="280"/>
      <c r="AD51" s="248"/>
      <c r="AE51" s="248"/>
      <c r="AF51" s="248"/>
      <c r="AG51" s="247"/>
      <c r="AH51" s="247"/>
      <c r="AI51" s="247"/>
    </row>
    <row r="52" spans="1:35" s="28" customFormat="1" ht="19.95" customHeight="1" x14ac:dyDescent="0.3">
      <c r="A52" s="301"/>
      <c r="B52" s="138"/>
      <c r="C52" s="138"/>
      <c r="D52" s="139"/>
      <c r="E52" s="24"/>
      <c r="F52" s="24"/>
      <c r="G52" s="24"/>
      <c r="H52" s="24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24"/>
      <c r="AA52" s="24"/>
      <c r="AB52" s="280"/>
      <c r="AC52" s="280"/>
      <c r="AD52" s="248"/>
      <c r="AE52" s="248"/>
      <c r="AF52" s="248"/>
      <c r="AG52" s="247"/>
      <c r="AH52" s="247"/>
      <c r="AI52" s="247"/>
    </row>
    <row r="53" spans="1:35" s="28" customFormat="1" ht="19.95" customHeight="1" thickBot="1" x14ac:dyDescent="0.45">
      <c r="A53" s="289" t="str">
        <f>IF(B$1="SWITCH TO ENGLISH",AB53,AC53)</f>
        <v>Capital expenditures</v>
      </c>
      <c r="B53" s="23"/>
      <c r="C53" s="23"/>
      <c r="D53" s="23"/>
      <c r="E53" s="24"/>
      <c r="F53" s="24"/>
      <c r="G53" s="24"/>
      <c r="H53" s="24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24"/>
      <c r="AA53" s="24"/>
      <c r="AB53" s="277" t="s">
        <v>106</v>
      </c>
      <c r="AC53" s="287" t="s">
        <v>263</v>
      </c>
      <c r="AD53" s="248"/>
      <c r="AE53" s="248"/>
      <c r="AF53" s="248"/>
      <c r="AG53" s="247"/>
      <c r="AH53" s="247"/>
      <c r="AI53" s="247"/>
    </row>
    <row r="54" spans="1:35" s="28" customFormat="1" ht="19.95" customHeight="1" thickBot="1" x14ac:dyDescent="0.35">
      <c r="A54" s="302" t="str">
        <f>IF(B$1="SWITCH TO ENGLISH",AB54,AC54)</f>
        <v>Segment (PLN m)</v>
      </c>
      <c r="B54" s="125" t="str">
        <f>B35</f>
        <v>Q2 2018</v>
      </c>
      <c r="C54" s="125" t="str">
        <f t="shared" ref="C54:G54" si="3">C35</f>
        <v>Q2 2017</v>
      </c>
      <c r="D54" s="125" t="str">
        <f t="shared" si="3"/>
        <v>y/y</v>
      </c>
      <c r="E54" s="125" t="str">
        <f t="shared" si="3"/>
        <v>H1 2018</v>
      </c>
      <c r="F54" s="125" t="str">
        <f t="shared" si="3"/>
        <v>H1 2017</v>
      </c>
      <c r="G54" s="125" t="str">
        <f t="shared" si="3"/>
        <v>y/y</v>
      </c>
      <c r="H54" s="24"/>
      <c r="I54" s="211"/>
      <c r="J54" s="211"/>
      <c r="K54" s="211"/>
      <c r="L54" s="211"/>
      <c r="M54" s="193"/>
      <c r="N54" s="193"/>
      <c r="O54" s="193"/>
      <c r="P54" s="193"/>
      <c r="Q54" s="193"/>
      <c r="R54" s="193"/>
      <c r="S54" s="120"/>
      <c r="T54" s="120"/>
      <c r="U54" s="120"/>
      <c r="V54" s="120"/>
      <c r="W54" s="120"/>
      <c r="X54" s="120"/>
      <c r="Y54" s="120"/>
      <c r="Z54" s="24"/>
      <c r="AA54" s="24"/>
      <c r="AB54" s="278" t="s">
        <v>107</v>
      </c>
      <c r="AC54" s="278" t="s">
        <v>108</v>
      </c>
      <c r="AD54" s="248"/>
      <c r="AE54" s="248"/>
      <c r="AF54" s="248"/>
      <c r="AG54" s="247"/>
      <c r="AH54" s="247"/>
      <c r="AI54" s="247"/>
    </row>
    <row r="55" spans="1:35" s="28" customFormat="1" ht="19.95" customHeight="1" thickTop="1" x14ac:dyDescent="0.3">
      <c r="A55" s="303" t="str">
        <f>IF(B$1="SWITCH TO ENGLISH",AB55,AC55)</f>
        <v>Conventional Generation</v>
      </c>
      <c r="B55" s="235">
        <v>984</v>
      </c>
      <c r="C55" s="236">
        <v>1118</v>
      </c>
      <c r="D55" s="237">
        <v>-0.12</v>
      </c>
      <c r="E55" s="236">
        <v>1580</v>
      </c>
      <c r="F55" s="236">
        <v>1906</v>
      </c>
      <c r="G55" s="238">
        <v>-0.17</v>
      </c>
      <c r="H55" s="24"/>
      <c r="I55" s="212"/>
      <c r="J55" s="212"/>
      <c r="K55" s="212"/>
      <c r="L55" s="212"/>
      <c r="M55" s="213"/>
      <c r="N55" s="214"/>
      <c r="O55" s="215"/>
      <c r="P55" s="214"/>
      <c r="Q55" s="214"/>
      <c r="R55" s="216"/>
      <c r="S55" s="120"/>
      <c r="T55" s="120"/>
      <c r="U55" s="120"/>
      <c r="V55" s="120"/>
      <c r="W55" s="120"/>
      <c r="X55" s="120"/>
      <c r="Y55" s="120"/>
      <c r="Z55" s="24"/>
      <c r="AA55" s="24"/>
      <c r="AB55" s="288" t="s">
        <v>109</v>
      </c>
      <c r="AC55" s="288" t="s">
        <v>110</v>
      </c>
      <c r="AD55" s="248"/>
      <c r="AE55" s="248"/>
      <c r="AF55" s="248"/>
      <c r="AG55" s="247"/>
      <c r="AH55" s="247"/>
      <c r="AI55" s="247"/>
    </row>
    <row r="56" spans="1:35" s="28" customFormat="1" ht="19.95" customHeight="1" x14ac:dyDescent="0.3">
      <c r="A56" s="304" t="str">
        <f>IF(B$1="SWITCH TO ENGLISH",AB56,AC56)</f>
        <v>Acquired assets*</v>
      </c>
      <c r="B56" s="183">
        <v>121</v>
      </c>
      <c r="C56" s="183">
        <v>0</v>
      </c>
      <c r="D56" s="187" t="s">
        <v>217</v>
      </c>
      <c r="E56" s="183">
        <v>189</v>
      </c>
      <c r="F56" s="183">
        <v>0</v>
      </c>
      <c r="G56" s="183" t="s">
        <v>217</v>
      </c>
      <c r="H56" s="24"/>
      <c r="I56" s="217"/>
      <c r="J56" s="217"/>
      <c r="K56" s="217"/>
      <c r="L56" s="217"/>
      <c r="M56" s="213"/>
      <c r="N56" s="213"/>
      <c r="O56" s="218"/>
      <c r="P56" s="213"/>
      <c r="Q56" s="213"/>
      <c r="R56" s="213"/>
      <c r="S56" s="120"/>
      <c r="T56" s="120"/>
      <c r="U56" s="120"/>
      <c r="V56" s="120"/>
      <c r="W56" s="120"/>
      <c r="X56" s="120"/>
      <c r="Y56" s="120"/>
      <c r="Z56" s="24"/>
      <c r="AA56" s="24"/>
      <c r="AB56" s="288" t="s">
        <v>258</v>
      </c>
      <c r="AC56" s="288" t="s">
        <v>259</v>
      </c>
      <c r="AD56" s="248"/>
      <c r="AE56" s="248"/>
      <c r="AF56" s="248"/>
      <c r="AG56" s="247"/>
      <c r="AH56" s="247"/>
      <c r="AI56" s="247"/>
    </row>
    <row r="57" spans="1:35" s="28" customFormat="1" ht="19.95" customHeight="1" x14ac:dyDescent="0.3">
      <c r="A57" s="304" t="str">
        <f>IF(B$1="SWITCH TO ENGLISH",AB57,AC57)</f>
        <v>Distribution, incl.:</v>
      </c>
      <c r="B57" s="183">
        <v>370</v>
      </c>
      <c r="C57" s="183">
        <v>366</v>
      </c>
      <c r="D57" s="188">
        <v>0.01</v>
      </c>
      <c r="E57" s="183">
        <v>596</v>
      </c>
      <c r="F57" s="183">
        <v>629</v>
      </c>
      <c r="G57" s="186">
        <v>-0.05</v>
      </c>
      <c r="H57" s="24"/>
      <c r="I57" s="212"/>
      <c r="J57" s="212"/>
      <c r="K57" s="212"/>
      <c r="L57" s="212"/>
      <c r="M57" s="213"/>
      <c r="N57" s="213"/>
      <c r="O57" s="219"/>
      <c r="P57" s="213"/>
      <c r="Q57" s="213"/>
      <c r="R57" s="216"/>
      <c r="S57" s="120"/>
      <c r="T57" s="120"/>
      <c r="U57" s="120"/>
      <c r="V57" s="120"/>
      <c r="W57" s="120"/>
      <c r="X57" s="120"/>
      <c r="Y57" s="120"/>
      <c r="Z57" s="24"/>
      <c r="AA57" s="24"/>
      <c r="AB57" s="288" t="s">
        <v>111</v>
      </c>
      <c r="AC57" s="288" t="s">
        <v>288</v>
      </c>
      <c r="AD57" s="248"/>
      <c r="AE57" s="248"/>
      <c r="AF57" s="248"/>
      <c r="AG57" s="247"/>
      <c r="AH57" s="247"/>
      <c r="AI57" s="247"/>
    </row>
    <row r="58" spans="1:35" s="28" customFormat="1" ht="19.95" customHeight="1" x14ac:dyDescent="0.3">
      <c r="A58" s="304" t="str">
        <f>IF(B$1="SWITCH TO ENGLISH",AB58,AC58)</f>
        <v>New clients connection</v>
      </c>
      <c r="B58" s="183">
        <v>135</v>
      </c>
      <c r="C58" s="183">
        <v>135</v>
      </c>
      <c r="D58" s="189">
        <v>0</v>
      </c>
      <c r="E58" s="183">
        <v>218</v>
      </c>
      <c r="F58" s="183">
        <v>226</v>
      </c>
      <c r="G58" s="186">
        <v>-0.04</v>
      </c>
      <c r="H58" s="24"/>
      <c r="I58" s="217"/>
      <c r="J58" s="217"/>
      <c r="K58" s="217"/>
      <c r="L58" s="217"/>
      <c r="M58" s="213"/>
      <c r="N58" s="213"/>
      <c r="O58" s="220"/>
      <c r="P58" s="213"/>
      <c r="Q58" s="213"/>
      <c r="R58" s="216"/>
      <c r="S58" s="120"/>
      <c r="T58" s="120"/>
      <c r="U58" s="120"/>
      <c r="V58" s="120"/>
      <c r="W58" s="120"/>
      <c r="X58" s="120"/>
      <c r="Y58" s="120"/>
      <c r="Z58" s="24"/>
      <c r="AA58" s="24"/>
      <c r="AB58" s="288" t="s">
        <v>113</v>
      </c>
      <c r="AC58" s="288" t="s">
        <v>260</v>
      </c>
      <c r="AD58" s="248"/>
      <c r="AE58" s="248"/>
      <c r="AF58" s="248"/>
      <c r="AG58" s="247"/>
      <c r="AH58" s="247"/>
      <c r="AI58" s="247"/>
    </row>
    <row r="59" spans="1:35" s="28" customFormat="1" ht="19.95" customHeight="1" x14ac:dyDescent="0.3">
      <c r="A59" s="304" t="str">
        <f>IF(B$1="SWITCH TO ENGLISH",AB59,AC59)</f>
        <v>Distribution grid</v>
      </c>
      <c r="B59" s="183">
        <v>186</v>
      </c>
      <c r="C59" s="183">
        <v>154</v>
      </c>
      <c r="D59" s="188">
        <v>0.21</v>
      </c>
      <c r="E59" s="183">
        <v>296</v>
      </c>
      <c r="F59" s="183">
        <v>274</v>
      </c>
      <c r="G59" s="188">
        <v>0.08</v>
      </c>
      <c r="H59" s="24"/>
      <c r="I59" s="217"/>
      <c r="J59" s="217"/>
      <c r="K59" s="217"/>
      <c r="L59" s="217"/>
      <c r="M59" s="213"/>
      <c r="N59" s="213"/>
      <c r="O59" s="219"/>
      <c r="P59" s="213"/>
      <c r="Q59" s="213"/>
      <c r="R59" s="219"/>
      <c r="S59" s="120"/>
      <c r="T59" s="120"/>
      <c r="U59" s="120"/>
      <c r="V59" s="120"/>
      <c r="W59" s="120"/>
      <c r="X59" s="120"/>
      <c r="Y59" s="120"/>
      <c r="Z59" s="24"/>
      <c r="AA59" s="24"/>
      <c r="AB59" s="288" t="s">
        <v>115</v>
      </c>
      <c r="AC59" s="288" t="s">
        <v>261</v>
      </c>
      <c r="AD59" s="248"/>
      <c r="AE59" s="248"/>
      <c r="AF59" s="248"/>
      <c r="AG59" s="247"/>
      <c r="AH59" s="247"/>
      <c r="AI59" s="247"/>
    </row>
    <row r="60" spans="1:35" s="28" customFormat="1" ht="19.95" customHeight="1" x14ac:dyDescent="0.3">
      <c r="A60" s="304" t="str">
        <f>IF(B$1="SWITCH TO ENGLISH",AB60,AC60)</f>
        <v>Renewables, incl.:</v>
      </c>
      <c r="B60" s="183">
        <v>33</v>
      </c>
      <c r="C60" s="183">
        <v>16</v>
      </c>
      <c r="D60" s="188">
        <v>1.06</v>
      </c>
      <c r="E60" s="183">
        <v>48</v>
      </c>
      <c r="F60" s="183">
        <v>28</v>
      </c>
      <c r="G60" s="188">
        <v>0.71</v>
      </c>
      <c r="H60" s="24"/>
      <c r="I60" s="212"/>
      <c r="J60" s="212"/>
      <c r="K60" s="212"/>
      <c r="L60" s="212"/>
      <c r="M60" s="213"/>
      <c r="N60" s="213"/>
      <c r="O60" s="219"/>
      <c r="P60" s="213"/>
      <c r="Q60" s="213"/>
      <c r="R60" s="219"/>
      <c r="S60" s="120"/>
      <c r="T60" s="120"/>
      <c r="U60" s="120"/>
      <c r="V60" s="120"/>
      <c r="W60" s="120"/>
      <c r="X60" s="120"/>
      <c r="Y60" s="120"/>
      <c r="Z60" s="24"/>
      <c r="AA60" s="24"/>
      <c r="AB60" s="288" t="s">
        <v>117</v>
      </c>
      <c r="AC60" s="288" t="s">
        <v>289</v>
      </c>
      <c r="AD60" s="248"/>
      <c r="AE60" s="248"/>
      <c r="AF60" s="248"/>
      <c r="AG60" s="247"/>
      <c r="AH60" s="247"/>
      <c r="AI60" s="247"/>
    </row>
    <row r="61" spans="1:35" s="28" customFormat="1" ht="19.95" customHeight="1" x14ac:dyDescent="0.3">
      <c r="A61" s="304" t="str">
        <f>IF(B$1="SWITCH TO ENGLISH",AB61,AC61)</f>
        <v>Modernisation and replacement</v>
      </c>
      <c r="B61" s="183">
        <v>29</v>
      </c>
      <c r="C61" s="183">
        <v>9</v>
      </c>
      <c r="D61" s="188">
        <v>2.2200000000000002</v>
      </c>
      <c r="E61" s="183">
        <v>34</v>
      </c>
      <c r="F61" s="183">
        <v>15</v>
      </c>
      <c r="G61" s="188">
        <v>1.27</v>
      </c>
      <c r="H61" s="24"/>
      <c r="I61" s="217"/>
      <c r="J61" s="217"/>
      <c r="K61" s="217"/>
      <c r="L61" s="217"/>
      <c r="M61" s="213"/>
      <c r="N61" s="213"/>
      <c r="O61" s="219"/>
      <c r="P61" s="213"/>
      <c r="Q61" s="213"/>
      <c r="R61" s="219"/>
      <c r="S61" s="120"/>
      <c r="T61" s="120"/>
      <c r="U61" s="120"/>
      <c r="V61" s="120"/>
      <c r="W61" s="120"/>
      <c r="X61" s="120"/>
      <c r="Y61" s="120"/>
      <c r="Z61" s="24"/>
      <c r="AA61" s="24"/>
      <c r="AB61" s="288" t="s">
        <v>119</v>
      </c>
      <c r="AC61" s="288" t="s">
        <v>290</v>
      </c>
      <c r="AD61" s="248"/>
      <c r="AE61" s="248"/>
      <c r="AF61" s="248"/>
      <c r="AG61" s="247"/>
      <c r="AH61" s="247"/>
      <c r="AI61" s="247"/>
    </row>
    <row r="62" spans="1:35" s="28" customFormat="1" ht="19.95" customHeight="1" x14ac:dyDescent="0.3">
      <c r="A62" s="304" t="str">
        <f>IF(B$1="SWITCH TO ENGLISH",AB62,AC62)</f>
        <v>Supply and other operations</v>
      </c>
      <c r="B62" s="183">
        <v>33</v>
      </c>
      <c r="C62" s="183">
        <v>22</v>
      </c>
      <c r="D62" s="188">
        <v>0.5</v>
      </c>
      <c r="E62" s="183">
        <v>76</v>
      </c>
      <c r="F62" s="183">
        <v>58</v>
      </c>
      <c r="G62" s="188">
        <v>0.31</v>
      </c>
      <c r="H62" s="24"/>
      <c r="I62" s="212"/>
      <c r="J62" s="212"/>
      <c r="K62" s="212"/>
      <c r="L62" s="212"/>
      <c r="M62" s="213"/>
      <c r="N62" s="213"/>
      <c r="O62" s="219"/>
      <c r="P62" s="213"/>
      <c r="Q62" s="213"/>
      <c r="R62" s="219"/>
      <c r="S62" s="120"/>
      <c r="T62" s="120"/>
      <c r="U62" s="120"/>
      <c r="V62" s="120"/>
      <c r="W62" s="120"/>
      <c r="X62" s="120"/>
      <c r="Y62" s="120"/>
      <c r="Z62" s="24"/>
      <c r="AA62" s="24"/>
      <c r="AB62" s="288" t="s">
        <v>121</v>
      </c>
      <c r="AC62" s="288" t="s">
        <v>262</v>
      </c>
      <c r="AD62" s="248"/>
      <c r="AE62" s="248"/>
      <c r="AF62" s="248"/>
      <c r="AG62" s="247"/>
      <c r="AH62" s="247"/>
      <c r="AI62" s="247"/>
    </row>
    <row r="63" spans="1:35" s="28" customFormat="1" ht="19.95" customHeight="1" x14ac:dyDescent="0.3">
      <c r="A63" s="304" t="str">
        <f>IF(B$1="SWITCH TO ENGLISH",AB63,AC63)</f>
        <v>TOTAL</v>
      </c>
      <c r="B63" s="184">
        <v>1420</v>
      </c>
      <c r="C63" s="184">
        <v>1522</v>
      </c>
      <c r="D63" s="185">
        <v>-7.0000000000000007E-2</v>
      </c>
      <c r="E63" s="184">
        <v>2300</v>
      </c>
      <c r="F63" s="184">
        <v>2621</v>
      </c>
      <c r="G63" s="185">
        <v>-0.12</v>
      </c>
      <c r="H63" s="24"/>
      <c r="I63" s="212"/>
      <c r="J63" s="212"/>
      <c r="K63" s="212"/>
      <c r="L63" s="212"/>
      <c r="M63" s="214"/>
      <c r="N63" s="214"/>
      <c r="O63" s="215"/>
      <c r="P63" s="214"/>
      <c r="Q63" s="214"/>
      <c r="R63" s="215"/>
      <c r="S63" s="120"/>
      <c r="T63" s="120"/>
      <c r="U63" s="120"/>
      <c r="V63" s="120"/>
      <c r="W63" s="120"/>
      <c r="X63" s="120"/>
      <c r="Y63" s="120"/>
      <c r="Z63" s="24"/>
      <c r="AA63" s="24"/>
      <c r="AB63" s="288" t="s">
        <v>96</v>
      </c>
      <c r="AC63" s="288" t="s">
        <v>97</v>
      </c>
      <c r="AD63" s="248"/>
      <c r="AE63" s="248"/>
      <c r="AF63" s="248"/>
      <c r="AG63" s="247"/>
      <c r="AH63" s="247"/>
      <c r="AI63" s="247"/>
    </row>
    <row r="64" spans="1:35" s="28" customFormat="1" ht="19.95" customHeight="1" x14ac:dyDescent="0.3">
      <c r="A64" s="304" t="str">
        <f>IF(B$1="SWITCH TO ENGLISH",AB64,AC64)</f>
        <v>TOTAL (incl. adjustments)</v>
      </c>
      <c r="B64" s="184">
        <v>1389</v>
      </c>
      <c r="C64" s="184">
        <v>1507</v>
      </c>
      <c r="D64" s="185">
        <v>-0.08</v>
      </c>
      <c r="E64" s="184">
        <v>2244</v>
      </c>
      <c r="F64" s="184">
        <v>2595</v>
      </c>
      <c r="G64" s="185">
        <v>-0.14000000000000001</v>
      </c>
      <c r="H64" s="24"/>
      <c r="I64" s="212"/>
      <c r="J64" s="212"/>
      <c r="K64" s="212"/>
      <c r="L64" s="212"/>
      <c r="M64" s="214"/>
      <c r="N64" s="214"/>
      <c r="O64" s="215"/>
      <c r="P64" s="214"/>
      <c r="Q64" s="214"/>
      <c r="R64" s="215"/>
      <c r="S64" s="120"/>
      <c r="T64" s="120"/>
      <c r="U64" s="120"/>
      <c r="V64" s="120"/>
      <c r="W64" s="120"/>
      <c r="X64" s="120"/>
      <c r="Y64" s="120"/>
      <c r="Z64" s="24"/>
      <c r="AA64" s="24"/>
      <c r="AB64" s="288" t="s">
        <v>123</v>
      </c>
      <c r="AC64" s="288" t="s">
        <v>124</v>
      </c>
      <c r="AD64" s="248"/>
      <c r="AE64" s="248"/>
      <c r="AF64" s="248"/>
      <c r="AG64" s="247"/>
      <c r="AH64" s="247"/>
      <c r="AI64" s="247"/>
    </row>
    <row r="65" spans="1:35" s="28" customFormat="1" ht="19.95" customHeight="1" x14ac:dyDescent="0.3">
      <c r="A65" s="77"/>
      <c r="B65" s="96"/>
      <c r="C65" s="96"/>
      <c r="D65" s="96"/>
      <c r="E65" s="120"/>
      <c r="F65" s="120"/>
      <c r="G65" s="120"/>
      <c r="H65" s="24"/>
      <c r="I65" s="120"/>
      <c r="J65" s="120"/>
      <c r="K65" s="120"/>
      <c r="L65" s="120"/>
      <c r="M65" s="120"/>
      <c r="N65" s="120"/>
      <c r="O65" s="120"/>
      <c r="P65" s="120"/>
      <c r="Q65" s="120"/>
      <c r="R65" s="120"/>
      <c r="S65" s="120"/>
      <c r="T65" s="120"/>
      <c r="U65" s="120"/>
      <c r="V65" s="120"/>
      <c r="W65" s="120"/>
      <c r="X65" s="120"/>
      <c r="Y65" s="120"/>
      <c r="Z65" s="24"/>
      <c r="AA65" s="24"/>
      <c r="AB65" s="280"/>
      <c r="AC65" s="280"/>
      <c r="AD65" s="248"/>
      <c r="AE65" s="248"/>
      <c r="AF65" s="248"/>
      <c r="AG65" s="247"/>
      <c r="AH65" s="247"/>
      <c r="AI65" s="247"/>
    </row>
    <row r="66" spans="1:35" s="28" customFormat="1" ht="19.95" customHeight="1" x14ac:dyDescent="0.3">
      <c r="A66" s="305" t="str">
        <f>IF(B$1="SWITCH TO ENGLISH",AB66,AC66)</f>
        <v>Segmental revenues and costs</v>
      </c>
      <c r="B66" s="23"/>
      <c r="C66" s="23"/>
      <c r="D66" s="23"/>
      <c r="E66" s="24"/>
      <c r="F66" s="24"/>
      <c r="G66" s="24"/>
      <c r="H66" s="24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20"/>
      <c r="W66" s="120"/>
      <c r="X66" s="120"/>
      <c r="Y66" s="120"/>
      <c r="Z66" s="24"/>
      <c r="AA66" s="24"/>
      <c r="AB66" s="283" t="s">
        <v>125</v>
      </c>
      <c r="AC66" s="283" t="s">
        <v>126</v>
      </c>
      <c r="AD66" s="248"/>
      <c r="AE66" s="248"/>
      <c r="AF66" s="247"/>
      <c r="AG66" s="247"/>
      <c r="AH66" s="247"/>
      <c r="AI66" s="247"/>
    </row>
    <row r="67" spans="1:35" s="17" customFormat="1" ht="19.95" customHeight="1" thickBot="1" x14ac:dyDescent="0.35">
      <c r="A67" s="297" t="str">
        <f>IF(B$1="SWITCH TO ENGLISH",AB67,AC67)</f>
        <v>Conventional Generation (including PGE Energia Ciepła)</v>
      </c>
      <c r="B67" s="136"/>
      <c r="C67" s="136"/>
      <c r="D67" s="136"/>
      <c r="E67" s="19"/>
      <c r="F67" s="19"/>
      <c r="G67" s="19"/>
      <c r="H67" s="19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0"/>
      <c r="U67" s="120"/>
      <c r="V67" s="120"/>
      <c r="W67" s="120"/>
      <c r="X67" s="120"/>
      <c r="Y67" s="120"/>
      <c r="Z67" s="19"/>
      <c r="AA67" s="19"/>
      <c r="AB67" s="283" t="s">
        <v>264</v>
      </c>
      <c r="AC67" s="283" t="s">
        <v>128</v>
      </c>
      <c r="AD67" s="249"/>
      <c r="AE67" s="249"/>
      <c r="AF67" s="249"/>
      <c r="AG67" s="250"/>
      <c r="AH67" s="250"/>
      <c r="AI67" s="250"/>
    </row>
    <row r="68" spans="1:35" s="28" customFormat="1" ht="19.95" customHeight="1" thickBot="1" x14ac:dyDescent="0.35">
      <c r="A68" s="302" t="str">
        <f>IF(B$1="SWITCH TO ENGLISH",AB68,AC68)</f>
        <v>[PLN m]</v>
      </c>
      <c r="B68" s="125" t="str">
        <f>B54</f>
        <v>Q2 2018</v>
      </c>
      <c r="C68" s="125" t="str">
        <f t="shared" ref="C68:G68" si="4">C54</f>
        <v>Q2 2017</v>
      </c>
      <c r="D68" s="125" t="str">
        <f t="shared" si="4"/>
        <v>y/y</v>
      </c>
      <c r="E68" s="125" t="str">
        <f t="shared" si="4"/>
        <v>H1 2018</v>
      </c>
      <c r="F68" s="125" t="str">
        <f t="shared" si="4"/>
        <v>H1 2017</v>
      </c>
      <c r="G68" s="125" t="str">
        <f t="shared" si="4"/>
        <v>y/y</v>
      </c>
      <c r="H68" s="24"/>
      <c r="I68" s="192"/>
      <c r="J68" s="192"/>
      <c r="K68" s="192"/>
      <c r="L68" s="192"/>
      <c r="M68" s="193"/>
      <c r="N68" s="193"/>
      <c r="O68" s="193"/>
      <c r="P68" s="193"/>
      <c r="Q68" s="193"/>
      <c r="R68" s="193"/>
      <c r="S68" s="120"/>
      <c r="T68" s="120"/>
      <c r="U68" s="120"/>
      <c r="V68" s="120"/>
      <c r="W68" s="120"/>
      <c r="X68" s="120"/>
      <c r="Y68" s="120"/>
      <c r="Z68" s="24"/>
      <c r="AA68" s="24"/>
      <c r="AB68" s="278" t="s">
        <v>13</v>
      </c>
      <c r="AC68" s="278" t="s">
        <v>54</v>
      </c>
      <c r="AD68" s="248"/>
      <c r="AE68" s="248"/>
      <c r="AF68" s="248"/>
      <c r="AG68" s="247"/>
      <c r="AH68" s="247"/>
      <c r="AI68" s="247"/>
    </row>
    <row r="69" spans="1:35" s="28" customFormat="1" ht="19.95" customHeight="1" thickTop="1" x14ac:dyDescent="0.3">
      <c r="A69" s="306" t="str">
        <f>IF(B$1="SWITCH TO ENGLISH",AB69,AC69)</f>
        <v>Sales, including</v>
      </c>
      <c r="B69" s="265">
        <v>3637</v>
      </c>
      <c r="C69" s="265">
        <v>2486</v>
      </c>
      <c r="D69" s="266">
        <v>0.46</v>
      </c>
      <c r="E69" s="265">
        <v>8281</v>
      </c>
      <c r="F69" s="265">
        <v>5650</v>
      </c>
      <c r="G69" s="266">
        <v>0.47</v>
      </c>
      <c r="H69" s="24"/>
      <c r="I69" s="204"/>
      <c r="J69" s="204"/>
      <c r="K69" s="204"/>
      <c r="L69" s="204"/>
      <c r="M69" s="221"/>
      <c r="N69" s="221"/>
      <c r="O69" s="209"/>
      <c r="P69" s="221"/>
      <c r="Q69" s="221"/>
      <c r="R69" s="209"/>
      <c r="S69" s="120"/>
      <c r="T69" s="120"/>
      <c r="U69" s="120"/>
      <c r="V69" s="120"/>
      <c r="W69" s="120"/>
      <c r="X69" s="120"/>
      <c r="Y69" s="120"/>
      <c r="Z69" s="24"/>
      <c r="AA69" s="24"/>
      <c r="AB69" s="278" t="s">
        <v>129</v>
      </c>
      <c r="AC69" s="278" t="s">
        <v>130</v>
      </c>
      <c r="AD69" s="248"/>
      <c r="AE69" s="248"/>
      <c r="AF69" s="248"/>
      <c r="AG69" s="247"/>
      <c r="AH69" s="247"/>
      <c r="AI69" s="247"/>
    </row>
    <row r="70" spans="1:35" s="28" customFormat="1" ht="19.95" customHeight="1" x14ac:dyDescent="0.3">
      <c r="A70" s="291" t="str">
        <f>IF(B$1="SWITCH TO ENGLISH",AB70,AC70)</f>
        <v>Sale of electricity</v>
      </c>
      <c r="B70" s="172">
        <v>3201</v>
      </c>
      <c r="C70" s="172">
        <v>2178</v>
      </c>
      <c r="D70" s="173">
        <v>0.47</v>
      </c>
      <c r="E70" s="172">
        <v>6635</v>
      </c>
      <c r="F70" s="172">
        <v>4785</v>
      </c>
      <c r="G70" s="173">
        <v>0.39</v>
      </c>
      <c r="H70" s="24"/>
      <c r="I70" s="194"/>
      <c r="J70" s="194"/>
      <c r="K70" s="194"/>
      <c r="L70" s="194"/>
      <c r="M70" s="195"/>
      <c r="N70" s="195"/>
      <c r="O70" s="196"/>
      <c r="P70" s="195"/>
      <c r="Q70" s="195"/>
      <c r="R70" s="196"/>
      <c r="S70" s="120"/>
      <c r="T70" s="120"/>
      <c r="U70" s="120"/>
      <c r="V70" s="120"/>
      <c r="W70" s="120"/>
      <c r="X70" s="120"/>
      <c r="Y70" s="120"/>
      <c r="Z70" s="24"/>
      <c r="AA70" s="24"/>
      <c r="AB70" s="279" t="s">
        <v>131</v>
      </c>
      <c r="AC70" s="279" t="s">
        <v>132</v>
      </c>
      <c r="AD70" s="248"/>
      <c r="AE70" s="248"/>
      <c r="AF70" s="248"/>
      <c r="AG70" s="247"/>
      <c r="AH70" s="247"/>
      <c r="AI70" s="247"/>
    </row>
    <row r="71" spans="1:35" s="28" customFormat="1" ht="19.95" customHeight="1" x14ac:dyDescent="0.3">
      <c r="A71" s="291" t="str">
        <f>IF(B$1="SWITCH TO ENGLISH",AB71,AC71)</f>
        <v>LTC compensations</v>
      </c>
      <c r="B71" s="174">
        <v>-97</v>
      </c>
      <c r="C71" s="174">
        <v>0</v>
      </c>
      <c r="D71" s="175" t="s">
        <v>217</v>
      </c>
      <c r="E71" s="174">
        <v>-83</v>
      </c>
      <c r="F71" s="174">
        <v>0</v>
      </c>
      <c r="G71" s="174" t="s">
        <v>217</v>
      </c>
      <c r="H71" s="24"/>
      <c r="I71" s="194"/>
      <c r="J71" s="194"/>
      <c r="K71" s="194"/>
      <c r="L71" s="194"/>
      <c r="M71" s="197"/>
      <c r="N71" s="197"/>
      <c r="O71" s="198"/>
      <c r="P71" s="197"/>
      <c r="Q71" s="197"/>
      <c r="R71" s="197"/>
      <c r="S71" s="120"/>
      <c r="T71" s="120"/>
      <c r="U71" s="120"/>
      <c r="V71" s="120"/>
      <c r="W71" s="120"/>
      <c r="X71" s="120"/>
      <c r="Y71" s="120"/>
      <c r="Z71" s="24"/>
      <c r="AA71" s="24"/>
      <c r="AB71" s="279" t="s">
        <v>133</v>
      </c>
      <c r="AC71" s="279" t="s">
        <v>56</v>
      </c>
      <c r="AD71" s="248"/>
      <c r="AE71" s="248"/>
      <c r="AF71" s="248"/>
      <c r="AG71" s="247"/>
      <c r="AH71" s="247"/>
      <c r="AI71" s="247"/>
    </row>
    <row r="72" spans="1:35" s="28" customFormat="1" ht="19.95" customHeight="1" x14ac:dyDescent="0.3">
      <c r="A72" s="291" t="str">
        <f>IF(B$1="SWITCH TO ENGLISH",AB72,AC72)</f>
        <v>Sale of heat</v>
      </c>
      <c r="B72" s="174">
        <v>290</v>
      </c>
      <c r="C72" s="174">
        <v>128</v>
      </c>
      <c r="D72" s="173">
        <v>1.27</v>
      </c>
      <c r="E72" s="172">
        <v>1137</v>
      </c>
      <c r="F72" s="174">
        <v>407</v>
      </c>
      <c r="G72" s="173">
        <v>1.79</v>
      </c>
      <c r="H72" s="24"/>
      <c r="I72" s="194"/>
      <c r="J72" s="194"/>
      <c r="K72" s="194"/>
      <c r="L72" s="194"/>
      <c r="M72" s="197"/>
      <c r="N72" s="197"/>
      <c r="O72" s="196"/>
      <c r="P72" s="195"/>
      <c r="Q72" s="197"/>
      <c r="R72" s="196"/>
      <c r="S72" s="120"/>
      <c r="T72" s="120"/>
      <c r="U72" s="120"/>
      <c r="V72" s="120"/>
      <c r="W72" s="120"/>
      <c r="X72" s="120"/>
      <c r="Y72" s="120"/>
      <c r="Z72" s="24"/>
      <c r="AA72" s="24"/>
      <c r="AB72" s="279" t="s">
        <v>134</v>
      </c>
      <c r="AC72" s="279" t="s">
        <v>135</v>
      </c>
      <c r="AD72" s="248"/>
      <c r="AE72" s="248"/>
      <c r="AF72" s="248"/>
      <c r="AG72" s="247"/>
      <c r="AH72" s="247"/>
      <c r="AI72" s="247"/>
    </row>
    <row r="73" spans="1:35" s="28" customFormat="1" ht="19.95" customHeight="1" thickBot="1" x14ac:dyDescent="0.35">
      <c r="A73" s="307" t="str">
        <f>IF(B$1="SWITCH TO ENGLISH",AB73,AC73)</f>
        <v>Sale of certificates of origin</v>
      </c>
      <c r="B73" s="131">
        <v>51</v>
      </c>
      <c r="C73" s="131">
        <v>55</v>
      </c>
      <c r="D73" s="142">
        <v>-7.0000000000000007E-2</v>
      </c>
      <c r="E73" s="131">
        <v>237</v>
      </c>
      <c r="F73" s="131">
        <v>198</v>
      </c>
      <c r="G73" s="143">
        <v>0.2</v>
      </c>
      <c r="H73" s="24"/>
      <c r="I73" s="194"/>
      <c r="J73" s="194"/>
      <c r="K73" s="194"/>
      <c r="L73" s="194"/>
      <c r="M73" s="197"/>
      <c r="N73" s="197"/>
      <c r="O73" s="199"/>
      <c r="P73" s="197"/>
      <c r="Q73" s="197"/>
      <c r="R73" s="196"/>
      <c r="S73" s="120"/>
      <c r="T73" s="120"/>
      <c r="U73" s="120"/>
      <c r="V73" s="120"/>
      <c r="W73" s="120"/>
      <c r="X73" s="120"/>
      <c r="Y73" s="120"/>
      <c r="Z73" s="24"/>
      <c r="AA73" s="24"/>
      <c r="AB73" s="279" t="s">
        <v>136</v>
      </c>
      <c r="AC73" s="279" t="s">
        <v>137</v>
      </c>
      <c r="AD73" s="248"/>
      <c r="AE73" s="248"/>
      <c r="AF73" s="248"/>
      <c r="AG73" s="247"/>
      <c r="AH73" s="247"/>
      <c r="AI73" s="247"/>
    </row>
    <row r="74" spans="1:35" s="28" customFormat="1" ht="19.95" customHeight="1" x14ac:dyDescent="0.3">
      <c r="A74" s="308" t="str">
        <f>IF(B$1="SWITCH TO ENGLISH",AB74,AC74)</f>
        <v>Cost by kind, including</v>
      </c>
      <c r="B74" s="144">
        <v>3284</v>
      </c>
      <c r="C74" s="144">
        <v>2348</v>
      </c>
      <c r="D74" s="145">
        <v>0.4</v>
      </c>
      <c r="E74" s="144">
        <v>6936</v>
      </c>
      <c r="F74" s="144">
        <v>4931</v>
      </c>
      <c r="G74" s="145">
        <v>0.41</v>
      </c>
      <c r="H74" s="24"/>
      <c r="I74" s="204"/>
      <c r="J74" s="204"/>
      <c r="K74" s="204"/>
      <c r="L74" s="204"/>
      <c r="M74" s="221"/>
      <c r="N74" s="221"/>
      <c r="O74" s="199"/>
      <c r="P74" s="221"/>
      <c r="Q74" s="221"/>
      <c r="R74" s="199"/>
      <c r="S74" s="120"/>
      <c r="T74" s="120"/>
      <c r="U74" s="120"/>
      <c r="V74" s="120"/>
      <c r="W74" s="120"/>
      <c r="X74" s="120"/>
      <c r="Y74" s="120"/>
      <c r="Z74" s="24"/>
      <c r="AA74" s="24"/>
      <c r="AB74" s="278" t="s">
        <v>138</v>
      </c>
      <c r="AC74" s="278" t="s">
        <v>139</v>
      </c>
      <c r="AD74" s="248"/>
      <c r="AE74" s="248"/>
      <c r="AF74" s="248"/>
      <c r="AG74" s="247"/>
      <c r="AH74" s="247"/>
      <c r="AI74" s="247"/>
    </row>
    <row r="75" spans="1:35" s="28" customFormat="1" ht="19.95" customHeight="1" x14ac:dyDescent="0.3">
      <c r="A75" s="291" t="str">
        <f>IF(B$1="SWITCH TO ENGLISH",AB75,AC75)</f>
        <v>D&amp;A</v>
      </c>
      <c r="B75" s="174">
        <v>602</v>
      </c>
      <c r="C75" s="174">
        <v>426</v>
      </c>
      <c r="D75" s="176">
        <v>0.41</v>
      </c>
      <c r="E75" s="172">
        <v>1149</v>
      </c>
      <c r="F75" s="174">
        <v>817</v>
      </c>
      <c r="G75" s="176">
        <v>0.41</v>
      </c>
      <c r="H75" s="24"/>
      <c r="I75" s="194"/>
      <c r="J75" s="194"/>
      <c r="K75" s="194"/>
      <c r="L75" s="194"/>
      <c r="M75" s="197"/>
      <c r="N75" s="197"/>
      <c r="O75" s="199"/>
      <c r="P75" s="195"/>
      <c r="Q75" s="197"/>
      <c r="R75" s="199"/>
      <c r="S75" s="120"/>
      <c r="T75" s="120"/>
      <c r="U75" s="120"/>
      <c r="V75" s="120"/>
      <c r="W75" s="120"/>
      <c r="X75" s="120"/>
      <c r="Y75" s="120"/>
      <c r="Z75" s="24"/>
      <c r="AA75" s="24"/>
      <c r="AB75" s="279" t="s">
        <v>140</v>
      </c>
      <c r="AC75" s="279" t="s">
        <v>141</v>
      </c>
      <c r="AD75" s="248"/>
      <c r="AE75" s="248"/>
      <c r="AF75" s="248"/>
      <c r="AG75" s="247"/>
      <c r="AH75" s="247"/>
      <c r="AI75" s="247"/>
    </row>
    <row r="76" spans="1:35" s="28" customFormat="1" ht="19.95" customHeight="1" x14ac:dyDescent="0.3">
      <c r="A76" s="291" t="str">
        <f>IF(B$1="SWITCH TO ENGLISH",AB76,AC76)</f>
        <v>Materials</v>
      </c>
      <c r="B76" s="174">
        <v>949</v>
      </c>
      <c r="C76" s="174">
        <v>536</v>
      </c>
      <c r="D76" s="176">
        <v>0.77</v>
      </c>
      <c r="E76" s="172">
        <v>2276</v>
      </c>
      <c r="F76" s="172">
        <v>1240</v>
      </c>
      <c r="G76" s="176">
        <v>0.84</v>
      </c>
      <c r="H76" s="24"/>
      <c r="I76" s="194"/>
      <c r="J76" s="194"/>
      <c r="K76" s="194"/>
      <c r="L76" s="194"/>
      <c r="M76" s="197"/>
      <c r="N76" s="197"/>
      <c r="O76" s="199"/>
      <c r="P76" s="195"/>
      <c r="Q76" s="195"/>
      <c r="R76" s="199"/>
      <c r="S76" s="120"/>
      <c r="T76" s="120"/>
      <c r="U76" s="120"/>
      <c r="V76" s="120"/>
      <c r="W76" s="120"/>
      <c r="X76" s="120"/>
      <c r="Y76" s="120"/>
      <c r="Z76" s="24"/>
      <c r="AA76" s="24"/>
      <c r="AB76" s="279" t="s">
        <v>142</v>
      </c>
      <c r="AC76" s="279" t="s">
        <v>143</v>
      </c>
      <c r="AD76" s="248"/>
      <c r="AE76" s="248"/>
      <c r="AF76" s="248"/>
      <c r="AG76" s="247"/>
      <c r="AH76" s="247"/>
      <c r="AI76" s="247"/>
    </row>
    <row r="77" spans="1:35" s="28" customFormat="1" ht="19.95" customHeight="1" x14ac:dyDescent="0.3">
      <c r="A77" s="291" t="str">
        <f>IF(B$1="SWITCH TO ENGLISH",AB77,AC77)</f>
        <v>Energy</v>
      </c>
      <c r="B77" s="174">
        <v>3</v>
      </c>
      <c r="C77" s="174">
        <v>2</v>
      </c>
      <c r="D77" s="176">
        <v>0.5</v>
      </c>
      <c r="E77" s="174">
        <v>7</v>
      </c>
      <c r="F77" s="174">
        <v>5</v>
      </c>
      <c r="G77" s="176">
        <v>0.4</v>
      </c>
      <c r="H77" s="24"/>
      <c r="I77" s="194"/>
      <c r="J77" s="194"/>
      <c r="K77" s="194"/>
      <c r="L77" s="194"/>
      <c r="M77" s="197"/>
      <c r="N77" s="197"/>
      <c r="O77" s="199"/>
      <c r="P77" s="197"/>
      <c r="Q77" s="197"/>
      <c r="R77" s="199"/>
      <c r="S77" s="120"/>
      <c r="T77" s="120"/>
      <c r="U77" s="120"/>
      <c r="V77" s="120"/>
      <c r="W77" s="120"/>
      <c r="X77" s="120"/>
      <c r="Y77" s="120"/>
      <c r="Z77" s="24"/>
      <c r="AA77" s="24"/>
      <c r="AB77" s="279" t="s">
        <v>144</v>
      </c>
      <c r="AC77" s="279" t="s">
        <v>145</v>
      </c>
      <c r="AD77" s="248"/>
      <c r="AE77" s="248"/>
      <c r="AF77" s="248"/>
      <c r="AG77" s="247"/>
      <c r="AH77" s="247"/>
      <c r="AI77" s="247"/>
    </row>
    <row r="78" spans="1:35" s="28" customFormat="1" ht="19.95" customHeight="1" x14ac:dyDescent="0.3">
      <c r="A78" s="291" t="str">
        <f>IF(B$1="SWITCH TO ENGLISH",AB78,AC78)</f>
        <v>External services</v>
      </c>
      <c r="B78" s="174">
        <v>390</v>
      </c>
      <c r="C78" s="174">
        <v>255</v>
      </c>
      <c r="D78" s="176">
        <v>0.53</v>
      </c>
      <c r="E78" s="174">
        <v>748</v>
      </c>
      <c r="F78" s="174">
        <v>506</v>
      </c>
      <c r="G78" s="176">
        <v>0.48</v>
      </c>
      <c r="H78" s="24"/>
      <c r="I78" s="194"/>
      <c r="J78" s="194"/>
      <c r="K78" s="194"/>
      <c r="L78" s="194"/>
      <c r="M78" s="197"/>
      <c r="N78" s="197"/>
      <c r="O78" s="199"/>
      <c r="P78" s="197"/>
      <c r="Q78" s="197"/>
      <c r="R78" s="199"/>
      <c r="S78" s="120"/>
      <c r="T78" s="120"/>
      <c r="U78" s="120"/>
      <c r="V78" s="120"/>
      <c r="W78" s="120"/>
      <c r="X78" s="120"/>
      <c r="Y78" s="120"/>
      <c r="Z78" s="24"/>
      <c r="AA78" s="24"/>
      <c r="AB78" s="279" t="s">
        <v>146</v>
      </c>
      <c r="AC78" s="279" t="s">
        <v>147</v>
      </c>
      <c r="AD78" s="248"/>
      <c r="AE78" s="248"/>
      <c r="AF78" s="248"/>
      <c r="AG78" s="247"/>
      <c r="AH78" s="247"/>
      <c r="AI78" s="247"/>
    </row>
    <row r="79" spans="1:35" s="28" customFormat="1" ht="19.95" customHeight="1" x14ac:dyDescent="0.3">
      <c r="A79" s="291" t="str">
        <f>IF(B$1="SWITCH TO ENGLISH",AB79,AC79)</f>
        <v>Taxes and charges</v>
      </c>
      <c r="B79" s="174">
        <v>510</v>
      </c>
      <c r="C79" s="174">
        <v>403</v>
      </c>
      <c r="D79" s="176">
        <v>0.27</v>
      </c>
      <c r="E79" s="172">
        <v>1099</v>
      </c>
      <c r="F79" s="174">
        <v>938</v>
      </c>
      <c r="G79" s="176">
        <v>0.17</v>
      </c>
      <c r="H79" s="24"/>
      <c r="I79" s="194"/>
      <c r="J79" s="194"/>
      <c r="K79" s="194"/>
      <c r="L79" s="194"/>
      <c r="M79" s="197"/>
      <c r="N79" s="197"/>
      <c r="O79" s="199"/>
      <c r="P79" s="195"/>
      <c r="Q79" s="197"/>
      <c r="R79" s="199"/>
      <c r="S79" s="120"/>
      <c r="T79" s="120"/>
      <c r="U79" s="120"/>
      <c r="V79" s="120"/>
      <c r="W79" s="120"/>
      <c r="X79" s="120"/>
      <c r="Y79" s="120"/>
      <c r="Z79" s="24"/>
      <c r="AA79" s="24"/>
      <c r="AB79" s="279" t="s">
        <v>148</v>
      </c>
      <c r="AC79" s="279" t="s">
        <v>149</v>
      </c>
      <c r="AD79" s="248"/>
      <c r="AE79" s="248"/>
      <c r="AF79" s="248"/>
      <c r="AG79" s="247"/>
      <c r="AH79" s="247"/>
      <c r="AI79" s="247"/>
    </row>
    <row r="80" spans="1:35" s="28" customFormat="1" ht="19.95" customHeight="1" x14ac:dyDescent="0.3">
      <c r="A80" s="291" t="str">
        <f>IF(B$1="SWITCH TO ENGLISH",AB80,AC80)</f>
        <v>Personnel expenses</v>
      </c>
      <c r="B80" s="174">
        <v>788</v>
      </c>
      <c r="C80" s="174">
        <v>697</v>
      </c>
      <c r="D80" s="176">
        <v>0.13</v>
      </c>
      <c r="E80" s="172">
        <v>1575</v>
      </c>
      <c r="F80" s="172">
        <v>1369</v>
      </c>
      <c r="G80" s="176">
        <v>0.15</v>
      </c>
      <c r="H80" s="24"/>
      <c r="I80" s="194"/>
      <c r="J80" s="194"/>
      <c r="K80" s="194"/>
      <c r="L80" s="194"/>
      <c r="M80" s="197"/>
      <c r="N80" s="197"/>
      <c r="O80" s="199"/>
      <c r="P80" s="195"/>
      <c r="Q80" s="195"/>
      <c r="R80" s="199"/>
      <c r="S80" s="120"/>
      <c r="T80" s="120"/>
      <c r="U80" s="120"/>
      <c r="V80" s="120"/>
      <c r="W80" s="120"/>
      <c r="X80" s="120"/>
      <c r="Y80" s="120"/>
      <c r="Z80" s="24"/>
      <c r="AA80" s="24"/>
      <c r="AB80" s="279" t="s">
        <v>150</v>
      </c>
      <c r="AC80" s="279" t="s">
        <v>151</v>
      </c>
      <c r="AD80" s="248"/>
      <c r="AE80" s="248"/>
      <c r="AF80" s="248"/>
      <c r="AG80" s="247"/>
      <c r="AH80" s="247"/>
      <c r="AI80" s="247"/>
    </row>
    <row r="81" spans="1:35" s="28" customFormat="1" ht="19.95" customHeight="1" thickBot="1" x14ac:dyDescent="0.35">
      <c r="A81" s="307" t="str">
        <f>IF(B$1="SWITCH TO ENGLISH",AB81,AC81)</f>
        <v>Other cost</v>
      </c>
      <c r="B81" s="131">
        <v>42</v>
      </c>
      <c r="C81" s="131">
        <v>28</v>
      </c>
      <c r="D81" s="142">
        <v>0.5</v>
      </c>
      <c r="E81" s="131">
        <v>82</v>
      </c>
      <c r="F81" s="131">
        <v>56</v>
      </c>
      <c r="G81" s="142">
        <v>0.46</v>
      </c>
      <c r="H81" s="24"/>
      <c r="I81" s="194"/>
      <c r="J81" s="194"/>
      <c r="K81" s="194"/>
      <c r="L81" s="194"/>
      <c r="M81" s="197"/>
      <c r="N81" s="197"/>
      <c r="O81" s="199"/>
      <c r="P81" s="197"/>
      <c r="Q81" s="197"/>
      <c r="R81" s="199"/>
      <c r="S81" s="120"/>
      <c r="T81" s="120"/>
      <c r="U81" s="120"/>
      <c r="V81" s="120"/>
      <c r="W81" s="120"/>
      <c r="X81" s="120"/>
      <c r="Y81" s="120"/>
      <c r="Z81" s="24"/>
      <c r="AA81" s="24"/>
      <c r="AB81" s="279" t="s">
        <v>152</v>
      </c>
      <c r="AC81" s="279" t="s">
        <v>153</v>
      </c>
      <c r="AD81" s="248"/>
      <c r="AE81" s="248"/>
      <c r="AF81" s="248"/>
      <c r="AG81" s="247"/>
      <c r="AH81" s="247"/>
      <c r="AI81" s="247"/>
    </row>
    <row r="82" spans="1:35" s="28" customFormat="1" ht="19.95" customHeight="1" x14ac:dyDescent="0.3">
      <c r="A82" s="309" t="str">
        <f>IF(B$1="SWITCH TO ENGLISH",AB82,AC82)</f>
        <v>Cost of products sold</v>
      </c>
      <c r="B82" s="146">
        <v>2667</v>
      </c>
      <c r="C82" s="146">
        <v>1929</v>
      </c>
      <c r="D82" s="145">
        <v>0.38</v>
      </c>
      <c r="E82" s="146">
        <v>5736</v>
      </c>
      <c r="F82" s="146">
        <v>4080</v>
      </c>
      <c r="G82" s="145">
        <v>0.41</v>
      </c>
      <c r="H82" s="24"/>
      <c r="I82" s="194"/>
      <c r="J82" s="194"/>
      <c r="K82" s="194"/>
      <c r="L82" s="194"/>
      <c r="M82" s="195"/>
      <c r="N82" s="195"/>
      <c r="O82" s="199"/>
      <c r="P82" s="195"/>
      <c r="Q82" s="195"/>
      <c r="R82" s="199"/>
      <c r="S82" s="120"/>
      <c r="T82" s="120"/>
      <c r="U82" s="120"/>
      <c r="V82" s="120"/>
      <c r="W82" s="120"/>
      <c r="X82" s="120"/>
      <c r="Y82" s="120"/>
      <c r="Z82" s="24"/>
      <c r="AA82" s="24"/>
      <c r="AB82" s="279" t="s">
        <v>154</v>
      </c>
      <c r="AC82" s="279" t="s">
        <v>155</v>
      </c>
      <c r="AD82" s="248"/>
      <c r="AE82" s="248"/>
      <c r="AF82" s="248"/>
      <c r="AG82" s="247"/>
      <c r="AH82" s="247"/>
      <c r="AI82" s="247"/>
    </row>
    <row r="83" spans="1:35" s="28" customFormat="1" ht="19.95" customHeight="1" x14ac:dyDescent="0.3">
      <c r="A83" s="291" t="str">
        <f>IF(B$1="SWITCH TO ENGLISH",AB83,AC83)</f>
        <v>Cost of goods sold</v>
      </c>
      <c r="B83" s="172">
        <v>3331</v>
      </c>
      <c r="C83" s="172">
        <v>2085</v>
      </c>
      <c r="D83" s="176">
        <v>0.6</v>
      </c>
      <c r="E83" s="172">
        <v>6857</v>
      </c>
      <c r="F83" s="172">
        <v>4466</v>
      </c>
      <c r="G83" s="176">
        <v>0.54</v>
      </c>
      <c r="H83" s="24"/>
      <c r="I83" s="194"/>
      <c r="J83" s="194"/>
      <c r="K83" s="194"/>
      <c r="L83" s="194"/>
      <c r="M83" s="195"/>
      <c r="N83" s="195"/>
      <c r="O83" s="199"/>
      <c r="P83" s="195"/>
      <c r="Q83" s="195"/>
      <c r="R83" s="199"/>
      <c r="S83" s="120"/>
      <c r="T83" s="120"/>
      <c r="U83" s="120"/>
      <c r="V83" s="120"/>
      <c r="W83" s="120"/>
      <c r="X83" s="120"/>
      <c r="Y83" s="120"/>
      <c r="Z83" s="24"/>
      <c r="AA83" s="24"/>
      <c r="AB83" s="279" t="s">
        <v>156</v>
      </c>
      <c r="AC83" s="279" t="s">
        <v>157</v>
      </c>
      <c r="AD83" s="248"/>
      <c r="AE83" s="248"/>
      <c r="AF83" s="248"/>
      <c r="AG83" s="247"/>
      <c r="AH83" s="247"/>
      <c r="AI83" s="247"/>
    </row>
    <row r="84" spans="1:35" s="28" customFormat="1" ht="19.95" customHeight="1" x14ac:dyDescent="0.3">
      <c r="A84" s="291" t="str">
        <f>IF(B$1="SWITCH TO ENGLISH",AB84,AC84)</f>
        <v>EBIT</v>
      </c>
      <c r="B84" s="174">
        <v>-22</v>
      </c>
      <c r="C84" s="174">
        <v>224</v>
      </c>
      <c r="D84" s="175" t="s">
        <v>217</v>
      </c>
      <c r="E84" s="174">
        <v>743</v>
      </c>
      <c r="F84" s="174">
        <v>855</v>
      </c>
      <c r="G84" s="176">
        <v>-0.13</v>
      </c>
      <c r="H84" s="24"/>
      <c r="I84" s="194"/>
      <c r="J84" s="194"/>
      <c r="K84" s="194"/>
      <c r="L84" s="194"/>
      <c r="M84" s="197"/>
      <c r="N84" s="197"/>
      <c r="O84" s="198"/>
      <c r="P84" s="197"/>
      <c r="Q84" s="197"/>
      <c r="R84" s="199"/>
      <c r="S84" s="120"/>
      <c r="T84" s="120"/>
      <c r="U84" s="120"/>
      <c r="V84" s="120"/>
      <c r="W84" s="120"/>
      <c r="X84" s="120"/>
      <c r="Y84" s="120"/>
      <c r="Z84" s="24"/>
      <c r="AA84" s="24"/>
      <c r="AB84" s="279" t="s">
        <v>27</v>
      </c>
      <c r="AC84" s="279" t="s">
        <v>27</v>
      </c>
      <c r="AD84" s="248"/>
      <c r="AE84" s="248"/>
      <c r="AF84" s="248"/>
      <c r="AG84" s="247"/>
      <c r="AH84" s="247"/>
      <c r="AI84" s="247"/>
    </row>
    <row r="85" spans="1:35" s="28" customFormat="1" ht="19.95" customHeight="1" x14ac:dyDescent="0.3">
      <c r="A85" s="291" t="str">
        <f>IF(B$1="SWITCH TO ENGLISH",AB85,AC85)</f>
        <v>EBITDA</v>
      </c>
      <c r="B85" s="174">
        <v>551</v>
      </c>
      <c r="C85" s="174">
        <v>620</v>
      </c>
      <c r="D85" s="176">
        <v>-0.11</v>
      </c>
      <c r="E85" s="172">
        <v>1839</v>
      </c>
      <c r="F85" s="172">
        <v>1612</v>
      </c>
      <c r="G85" s="173">
        <v>0.14000000000000001</v>
      </c>
      <c r="H85" s="24"/>
      <c r="I85" s="194"/>
      <c r="J85" s="194"/>
      <c r="K85" s="194"/>
      <c r="L85" s="194"/>
      <c r="M85" s="197"/>
      <c r="N85" s="197"/>
      <c r="O85" s="199"/>
      <c r="P85" s="195"/>
      <c r="Q85" s="195"/>
      <c r="R85" s="196"/>
      <c r="S85" s="120"/>
      <c r="T85" s="120"/>
      <c r="U85" s="120"/>
      <c r="V85" s="120"/>
      <c r="W85" s="120"/>
      <c r="X85" s="120"/>
      <c r="Y85" s="120"/>
      <c r="Z85" s="24"/>
      <c r="AA85" s="24"/>
      <c r="AB85" s="279" t="s">
        <v>22</v>
      </c>
      <c r="AC85" s="279" t="s">
        <v>22</v>
      </c>
      <c r="AD85" s="248"/>
      <c r="AE85" s="248"/>
      <c r="AF85" s="248"/>
      <c r="AG85" s="247"/>
      <c r="AH85" s="247"/>
      <c r="AI85" s="247"/>
    </row>
    <row r="86" spans="1:35" s="28" customFormat="1" ht="19.95" customHeight="1" thickBot="1" x14ac:dyDescent="0.35">
      <c r="A86" s="77"/>
      <c r="B86" s="23"/>
      <c r="C86" s="23"/>
      <c r="D86" s="23"/>
      <c r="E86" s="24"/>
      <c r="F86" s="24"/>
      <c r="G86" s="24"/>
      <c r="H86" s="24"/>
      <c r="I86" s="120"/>
      <c r="J86" s="120"/>
      <c r="K86" s="120"/>
      <c r="L86" s="120"/>
      <c r="M86" s="120"/>
      <c r="N86" s="120"/>
      <c r="O86" s="120"/>
      <c r="P86" s="120"/>
      <c r="Q86" s="120"/>
      <c r="R86" s="120"/>
      <c r="S86" s="120"/>
      <c r="T86" s="120"/>
      <c r="U86" s="120"/>
      <c r="V86" s="120"/>
      <c r="W86" s="120"/>
      <c r="X86" s="120"/>
      <c r="Y86" s="120"/>
      <c r="Z86" s="24"/>
      <c r="AA86" s="24"/>
      <c r="AB86" s="280"/>
      <c r="AC86" s="280"/>
      <c r="AD86" s="248"/>
      <c r="AE86" s="248"/>
      <c r="AF86" s="248"/>
      <c r="AG86" s="247"/>
      <c r="AH86" s="247"/>
      <c r="AI86" s="247"/>
    </row>
    <row r="87" spans="1:35" s="17" customFormat="1" ht="19.95" customHeight="1" thickTop="1" thickBot="1" x14ac:dyDescent="0.35">
      <c r="A87" s="310" t="str">
        <f>IF(B$1="SWITCH TO ENGLISH",AB87,AC87)</f>
        <v xml:space="preserve">  Renewables</v>
      </c>
      <c r="B87" s="147"/>
      <c r="C87" s="147"/>
      <c r="D87" s="147"/>
      <c r="E87" s="147"/>
      <c r="F87" s="147"/>
      <c r="G87" s="147"/>
      <c r="H87" s="19"/>
      <c r="I87" s="222"/>
      <c r="J87" s="222"/>
      <c r="K87" s="222"/>
      <c r="L87" s="222"/>
      <c r="M87" s="202"/>
      <c r="N87" s="202"/>
      <c r="O87" s="202"/>
      <c r="P87" s="202"/>
      <c r="Q87" s="202"/>
      <c r="R87" s="202"/>
      <c r="S87" s="12"/>
      <c r="T87" s="120"/>
      <c r="U87" s="120"/>
      <c r="V87" s="120"/>
      <c r="W87" s="120"/>
      <c r="X87" s="120"/>
      <c r="Y87" s="120"/>
      <c r="Z87" s="19"/>
      <c r="AA87" s="19"/>
      <c r="AB87" s="277" t="s">
        <v>158</v>
      </c>
      <c r="AC87" s="277" t="s">
        <v>291</v>
      </c>
      <c r="AD87" s="249"/>
      <c r="AE87" s="249"/>
      <c r="AF87" s="249"/>
      <c r="AG87" s="250"/>
      <c r="AH87" s="250"/>
      <c r="AI87" s="250"/>
    </row>
    <row r="88" spans="1:35" s="28" customFormat="1" ht="19.95" customHeight="1" thickTop="1" thickBot="1" x14ac:dyDescent="0.35">
      <c r="A88" s="311" t="str">
        <f>IF(B$1="SWITCH TO ENGLISH",AB88,AC88)</f>
        <v>[PLN m]</v>
      </c>
      <c r="B88" s="148" t="str">
        <f>B68</f>
        <v>Q2 2018</v>
      </c>
      <c r="C88" s="148" t="str">
        <f t="shared" ref="C88:G88" si="5">C68</f>
        <v>Q2 2017</v>
      </c>
      <c r="D88" s="148" t="str">
        <f t="shared" si="5"/>
        <v>y/y</v>
      </c>
      <c r="E88" s="148" t="str">
        <f t="shared" si="5"/>
        <v>H1 2018</v>
      </c>
      <c r="F88" s="148" t="str">
        <f t="shared" si="5"/>
        <v>H1 2017</v>
      </c>
      <c r="G88" s="148" t="str">
        <f t="shared" si="5"/>
        <v>y/y</v>
      </c>
      <c r="H88" s="24"/>
      <c r="I88" s="192"/>
      <c r="J88" s="192"/>
      <c r="K88" s="192"/>
      <c r="L88" s="192"/>
      <c r="M88" s="193"/>
      <c r="N88" s="193"/>
      <c r="O88" s="193"/>
      <c r="P88" s="193"/>
      <c r="Q88" s="193"/>
      <c r="R88" s="193"/>
      <c r="S88" s="120"/>
      <c r="T88" s="120"/>
      <c r="U88" s="120"/>
      <c r="V88" s="120"/>
      <c r="W88" s="120"/>
      <c r="X88" s="120"/>
      <c r="Y88" s="120"/>
      <c r="Z88" s="24"/>
      <c r="AA88" s="24"/>
      <c r="AB88" s="278" t="s">
        <v>13</v>
      </c>
      <c r="AC88" s="278" t="s">
        <v>54</v>
      </c>
      <c r="AD88" s="248"/>
      <c r="AE88" s="248"/>
      <c r="AF88" s="248"/>
      <c r="AG88" s="247"/>
      <c r="AH88" s="247"/>
      <c r="AI88" s="247"/>
    </row>
    <row r="89" spans="1:35" s="28" customFormat="1" ht="19.95" customHeight="1" x14ac:dyDescent="0.3">
      <c r="A89" s="312" t="str">
        <f>IF(B$1="SWITCH TO ENGLISH",AB89,AC89)</f>
        <v>Sales, including</v>
      </c>
      <c r="B89" s="267">
        <v>190</v>
      </c>
      <c r="C89" s="267">
        <v>177</v>
      </c>
      <c r="D89" s="140">
        <v>7.0000000000000007E-2</v>
      </c>
      <c r="E89" s="267">
        <v>402</v>
      </c>
      <c r="F89" s="267">
        <v>369</v>
      </c>
      <c r="G89" s="140">
        <v>0.09</v>
      </c>
      <c r="H89" s="24"/>
      <c r="I89" s="204"/>
      <c r="J89" s="204"/>
      <c r="K89" s="204"/>
      <c r="L89" s="204"/>
      <c r="M89" s="205"/>
      <c r="N89" s="205"/>
      <c r="O89" s="196"/>
      <c r="P89" s="205"/>
      <c r="Q89" s="205"/>
      <c r="R89" s="196"/>
      <c r="S89" s="120"/>
      <c r="T89" s="120"/>
      <c r="U89" s="120"/>
      <c r="V89" s="120"/>
      <c r="W89" s="120"/>
      <c r="X89" s="120"/>
      <c r="Y89" s="120"/>
      <c r="Z89" s="24"/>
      <c r="AA89" s="24"/>
      <c r="AB89" s="278" t="s">
        <v>129</v>
      </c>
      <c r="AC89" s="278" t="s">
        <v>130</v>
      </c>
      <c r="AD89" s="248"/>
      <c r="AE89" s="248"/>
      <c r="AF89" s="248"/>
      <c r="AG89" s="247"/>
      <c r="AH89" s="247"/>
      <c r="AI89" s="247"/>
    </row>
    <row r="90" spans="1:35" s="28" customFormat="1" ht="19.95" customHeight="1" x14ac:dyDescent="0.3">
      <c r="A90" s="291" t="str">
        <f>IF(B$1="SWITCH TO ENGLISH",AB90,AC90)</f>
        <v>Sale of electricity</v>
      </c>
      <c r="B90" s="174">
        <v>104</v>
      </c>
      <c r="C90" s="174">
        <v>94</v>
      </c>
      <c r="D90" s="173">
        <v>0.11</v>
      </c>
      <c r="E90" s="174">
        <v>216</v>
      </c>
      <c r="F90" s="174">
        <v>199</v>
      </c>
      <c r="G90" s="173">
        <v>0.09</v>
      </c>
      <c r="H90" s="24"/>
      <c r="I90" s="194"/>
      <c r="J90" s="194"/>
      <c r="K90" s="194"/>
      <c r="L90" s="194"/>
      <c r="M90" s="197"/>
      <c r="N90" s="197"/>
      <c r="O90" s="196"/>
      <c r="P90" s="197"/>
      <c r="Q90" s="197"/>
      <c r="R90" s="196"/>
      <c r="S90" s="120"/>
      <c r="T90" s="120"/>
      <c r="U90" s="120"/>
      <c r="V90" s="120"/>
      <c r="W90" s="120"/>
      <c r="X90" s="120"/>
      <c r="Y90" s="120"/>
      <c r="Z90" s="24"/>
      <c r="AA90" s="24"/>
      <c r="AB90" s="279" t="s">
        <v>131</v>
      </c>
      <c r="AC90" s="279" t="s">
        <v>132</v>
      </c>
      <c r="AD90" s="248"/>
      <c r="AE90" s="248"/>
      <c r="AF90" s="248"/>
      <c r="AG90" s="247"/>
      <c r="AH90" s="247"/>
      <c r="AI90" s="247"/>
    </row>
    <row r="91" spans="1:35" s="28" customFormat="1" ht="19.95" customHeight="1" x14ac:dyDescent="0.3">
      <c r="A91" s="291" t="str">
        <f>IF(B$1="SWITCH TO ENGLISH",AB91,AC91)</f>
        <v>Sale of certificates of origin</v>
      </c>
      <c r="B91" s="174">
        <v>22</v>
      </c>
      <c r="C91" s="174">
        <v>22</v>
      </c>
      <c r="D91" s="173">
        <v>0</v>
      </c>
      <c r="E91" s="174">
        <v>52</v>
      </c>
      <c r="F91" s="174">
        <v>46</v>
      </c>
      <c r="G91" s="173">
        <v>0.13</v>
      </c>
      <c r="H91" s="24"/>
      <c r="I91" s="194"/>
      <c r="J91" s="194"/>
      <c r="K91" s="194"/>
      <c r="L91" s="194"/>
      <c r="M91" s="197"/>
      <c r="N91" s="197"/>
      <c r="O91" s="196"/>
      <c r="P91" s="197"/>
      <c r="Q91" s="197"/>
      <c r="R91" s="196"/>
      <c r="S91" s="120"/>
      <c r="T91" s="120"/>
      <c r="U91" s="120"/>
      <c r="V91" s="120"/>
      <c r="W91" s="120"/>
      <c r="X91" s="120"/>
      <c r="Y91" s="120"/>
      <c r="Z91" s="24"/>
      <c r="AA91" s="24"/>
      <c r="AB91" s="279" t="s">
        <v>136</v>
      </c>
      <c r="AC91" s="279" t="s">
        <v>137</v>
      </c>
      <c r="AD91" s="248"/>
      <c r="AE91" s="248"/>
      <c r="AF91" s="248"/>
      <c r="AG91" s="247"/>
      <c r="AH91" s="247"/>
      <c r="AI91" s="247"/>
    </row>
    <row r="92" spans="1:35" s="28" customFormat="1" ht="19.95" customHeight="1" thickBot="1" x14ac:dyDescent="0.35">
      <c r="A92" s="313" t="str">
        <f>IF(B$1="SWITCH TO ENGLISH",AB92,AC92)</f>
        <v>Regulatory System Services</v>
      </c>
      <c r="B92" s="131">
        <v>62</v>
      </c>
      <c r="C92" s="131">
        <v>60</v>
      </c>
      <c r="D92" s="143">
        <v>0.03</v>
      </c>
      <c r="E92" s="131">
        <v>131</v>
      </c>
      <c r="F92" s="131">
        <v>120</v>
      </c>
      <c r="G92" s="143">
        <v>0.09</v>
      </c>
      <c r="H92" s="24"/>
      <c r="I92" s="194"/>
      <c r="J92" s="194"/>
      <c r="K92" s="194"/>
      <c r="L92" s="194"/>
      <c r="M92" s="197"/>
      <c r="N92" s="197"/>
      <c r="O92" s="196"/>
      <c r="P92" s="197"/>
      <c r="Q92" s="197"/>
      <c r="R92" s="196"/>
      <c r="S92" s="120"/>
      <c r="T92" s="120"/>
      <c r="U92" s="120"/>
      <c r="V92" s="120"/>
      <c r="W92" s="120"/>
      <c r="X92" s="120"/>
      <c r="Y92" s="120"/>
      <c r="Z92" s="24"/>
      <c r="AA92" s="24"/>
      <c r="AB92" s="279" t="s">
        <v>233</v>
      </c>
      <c r="AC92" s="279" t="s">
        <v>251</v>
      </c>
      <c r="AD92" s="248"/>
      <c r="AE92" s="248"/>
      <c r="AF92" s="248"/>
      <c r="AG92" s="247"/>
      <c r="AH92" s="247"/>
      <c r="AI92" s="247"/>
    </row>
    <row r="93" spans="1:35" s="28" customFormat="1" ht="19.95" customHeight="1" x14ac:dyDescent="0.3">
      <c r="A93" s="314" t="str">
        <f>IF(B$1="SWITCH TO ENGLISH",AB93,AC93)</f>
        <v>Cost by kind, including</v>
      </c>
      <c r="B93" s="132">
        <v>155</v>
      </c>
      <c r="C93" s="132">
        <v>165</v>
      </c>
      <c r="D93" s="149">
        <v>-0.06</v>
      </c>
      <c r="E93" s="132">
        <v>326</v>
      </c>
      <c r="F93" s="132">
        <v>332</v>
      </c>
      <c r="G93" s="149">
        <v>-0.02</v>
      </c>
      <c r="H93" s="24"/>
      <c r="I93" s="204"/>
      <c r="J93" s="204"/>
      <c r="K93" s="204"/>
      <c r="L93" s="204"/>
      <c r="M93" s="205"/>
      <c r="N93" s="205"/>
      <c r="O93" s="196"/>
      <c r="P93" s="205"/>
      <c r="Q93" s="205"/>
      <c r="R93" s="196"/>
      <c r="S93" s="120"/>
      <c r="T93" s="120"/>
      <c r="U93" s="120"/>
      <c r="V93" s="120"/>
      <c r="W93" s="120"/>
      <c r="X93" s="120"/>
      <c r="Y93" s="120"/>
      <c r="Z93" s="24"/>
      <c r="AA93" s="24"/>
      <c r="AB93" s="278" t="s">
        <v>138</v>
      </c>
      <c r="AC93" s="278" t="s">
        <v>139</v>
      </c>
      <c r="AD93" s="248"/>
      <c r="AE93" s="248"/>
      <c r="AF93" s="248"/>
      <c r="AG93" s="247"/>
      <c r="AH93" s="247"/>
      <c r="AI93" s="247"/>
    </row>
    <row r="94" spans="1:35" s="28" customFormat="1" ht="19.95" customHeight="1" x14ac:dyDescent="0.3">
      <c r="A94" s="315" t="str">
        <f>IF(B$1="SWITCH TO ENGLISH",AB94,AC94)</f>
        <v>D&amp;A</v>
      </c>
      <c r="B94" s="129">
        <v>64</v>
      </c>
      <c r="C94" s="129">
        <v>66</v>
      </c>
      <c r="D94" s="127">
        <v>-0.03</v>
      </c>
      <c r="E94" s="129">
        <v>127</v>
      </c>
      <c r="F94" s="129">
        <v>132</v>
      </c>
      <c r="G94" s="127">
        <v>-0.04</v>
      </c>
      <c r="H94" s="24"/>
      <c r="I94" s="194"/>
      <c r="J94" s="194"/>
      <c r="K94" s="194"/>
      <c r="L94" s="194"/>
      <c r="M94" s="197"/>
      <c r="N94" s="197"/>
      <c r="O94" s="196"/>
      <c r="P94" s="197"/>
      <c r="Q94" s="197"/>
      <c r="R94" s="196"/>
      <c r="S94" s="120"/>
      <c r="T94" s="120"/>
      <c r="U94" s="120"/>
      <c r="V94" s="120"/>
      <c r="W94" s="120"/>
      <c r="X94" s="120"/>
      <c r="Y94" s="120"/>
      <c r="Z94" s="24"/>
      <c r="AA94" s="24"/>
      <c r="AB94" s="279" t="s">
        <v>140</v>
      </c>
      <c r="AC94" s="279" t="s">
        <v>141</v>
      </c>
      <c r="AD94" s="248"/>
      <c r="AE94" s="248"/>
      <c r="AF94" s="248"/>
      <c r="AG94" s="247"/>
      <c r="AH94" s="247"/>
      <c r="AI94" s="247"/>
    </row>
    <row r="95" spans="1:35" s="28" customFormat="1" ht="19.95" customHeight="1" x14ac:dyDescent="0.3">
      <c r="A95" s="315" t="str">
        <f>IF(B$1="SWITCH TO ENGLISH",AB95,AC95)</f>
        <v xml:space="preserve">Materials </v>
      </c>
      <c r="B95" s="129">
        <v>1</v>
      </c>
      <c r="C95" s="129">
        <v>1</v>
      </c>
      <c r="D95" s="130">
        <v>0</v>
      </c>
      <c r="E95" s="129">
        <v>2</v>
      </c>
      <c r="F95" s="129">
        <v>2</v>
      </c>
      <c r="G95" s="130">
        <v>0</v>
      </c>
      <c r="H95" s="24"/>
      <c r="I95" s="194"/>
      <c r="J95" s="194"/>
      <c r="K95" s="194"/>
      <c r="L95" s="194"/>
      <c r="M95" s="197"/>
      <c r="N95" s="197"/>
      <c r="O95" s="200"/>
      <c r="P95" s="197"/>
      <c r="Q95" s="197"/>
      <c r="R95" s="200"/>
      <c r="S95" s="120"/>
      <c r="T95" s="120"/>
      <c r="U95" s="120"/>
      <c r="V95" s="120"/>
      <c r="W95" s="120"/>
      <c r="X95" s="120"/>
      <c r="Y95" s="120"/>
      <c r="Z95" s="24"/>
      <c r="AA95" s="24"/>
      <c r="AB95" s="279" t="s">
        <v>142</v>
      </c>
      <c r="AC95" s="279" t="s">
        <v>162</v>
      </c>
      <c r="AD95" s="248"/>
      <c r="AE95" s="248"/>
      <c r="AF95" s="248"/>
      <c r="AG95" s="247"/>
      <c r="AH95" s="247"/>
      <c r="AI95" s="247"/>
    </row>
    <row r="96" spans="1:35" s="28" customFormat="1" ht="19.95" customHeight="1" x14ac:dyDescent="0.3">
      <c r="A96" s="315" t="str">
        <f>IF(B$1="SWITCH TO ENGLISH",AB96,AC96)</f>
        <v>Energy</v>
      </c>
      <c r="B96" s="129">
        <v>35</v>
      </c>
      <c r="C96" s="129">
        <v>23</v>
      </c>
      <c r="D96" s="128">
        <v>0.52</v>
      </c>
      <c r="E96" s="129">
        <v>72</v>
      </c>
      <c r="F96" s="129">
        <v>52</v>
      </c>
      <c r="G96" s="128">
        <v>0.38</v>
      </c>
      <c r="H96" s="24"/>
      <c r="I96" s="194"/>
      <c r="J96" s="194"/>
      <c r="K96" s="194"/>
      <c r="L96" s="194"/>
      <c r="M96" s="197"/>
      <c r="N96" s="197"/>
      <c r="O96" s="199"/>
      <c r="P96" s="197"/>
      <c r="Q96" s="197"/>
      <c r="R96" s="199"/>
      <c r="S96" s="120"/>
      <c r="T96" s="120"/>
      <c r="U96" s="120"/>
      <c r="V96" s="120"/>
      <c r="W96" s="120"/>
      <c r="X96" s="120"/>
      <c r="Y96" s="120"/>
      <c r="Z96" s="24"/>
      <c r="AA96" s="24"/>
      <c r="AB96" s="279" t="s">
        <v>144</v>
      </c>
      <c r="AC96" s="279" t="s">
        <v>145</v>
      </c>
      <c r="AD96" s="248"/>
      <c r="AE96" s="248"/>
      <c r="AF96" s="248"/>
      <c r="AG96" s="247"/>
      <c r="AH96" s="247"/>
      <c r="AI96" s="247"/>
    </row>
    <row r="97" spans="1:35" s="28" customFormat="1" ht="19.95" customHeight="1" x14ac:dyDescent="0.3">
      <c r="A97" s="315" t="str">
        <f>IF(B$1="SWITCH TO ENGLISH",AB97,AC97)</f>
        <v>External services</v>
      </c>
      <c r="B97" s="129">
        <v>23</v>
      </c>
      <c r="C97" s="129">
        <v>28</v>
      </c>
      <c r="D97" s="127">
        <v>-0.18</v>
      </c>
      <c r="E97" s="129">
        <v>44</v>
      </c>
      <c r="F97" s="129">
        <v>54</v>
      </c>
      <c r="G97" s="127">
        <v>-0.19</v>
      </c>
      <c r="H97" s="24"/>
      <c r="I97" s="194"/>
      <c r="J97" s="194"/>
      <c r="K97" s="194"/>
      <c r="L97" s="194"/>
      <c r="M97" s="197"/>
      <c r="N97" s="197"/>
      <c r="O97" s="196"/>
      <c r="P97" s="197"/>
      <c r="Q97" s="197"/>
      <c r="R97" s="196"/>
      <c r="S97" s="120"/>
      <c r="T97" s="120"/>
      <c r="U97" s="120"/>
      <c r="V97" s="120"/>
      <c r="W97" s="120"/>
      <c r="X97" s="120"/>
      <c r="Y97" s="120"/>
      <c r="Z97" s="24"/>
      <c r="AA97" s="24"/>
      <c r="AB97" s="279" t="s">
        <v>146</v>
      </c>
      <c r="AC97" s="279" t="s">
        <v>147</v>
      </c>
      <c r="AD97" s="248"/>
      <c r="AE97" s="248"/>
      <c r="AF97" s="248"/>
      <c r="AG97" s="247"/>
      <c r="AH97" s="247"/>
      <c r="AI97" s="247"/>
    </row>
    <row r="98" spans="1:35" s="28" customFormat="1" ht="19.95" customHeight="1" x14ac:dyDescent="0.3">
      <c r="A98" s="315" t="str">
        <f>IF(B$1="SWITCH TO ENGLISH",AB98,AC98)</f>
        <v>Taxes and charges</v>
      </c>
      <c r="B98" s="129">
        <v>7</v>
      </c>
      <c r="C98" s="129">
        <v>25</v>
      </c>
      <c r="D98" s="127">
        <v>-0.72</v>
      </c>
      <c r="E98" s="129">
        <v>32</v>
      </c>
      <c r="F98" s="129">
        <v>49</v>
      </c>
      <c r="G98" s="127">
        <v>-0.35</v>
      </c>
      <c r="H98" s="24"/>
      <c r="I98" s="194"/>
      <c r="J98" s="194"/>
      <c r="K98" s="194"/>
      <c r="L98" s="194"/>
      <c r="M98" s="197"/>
      <c r="N98" s="197"/>
      <c r="O98" s="196"/>
      <c r="P98" s="197"/>
      <c r="Q98" s="197"/>
      <c r="R98" s="196"/>
      <c r="S98" s="120"/>
      <c r="T98" s="120"/>
      <c r="U98" s="120"/>
      <c r="V98" s="120"/>
      <c r="W98" s="120"/>
      <c r="X98" s="120"/>
      <c r="Y98" s="120"/>
      <c r="Z98" s="24"/>
      <c r="AA98" s="24"/>
      <c r="AB98" s="279" t="s">
        <v>148</v>
      </c>
      <c r="AC98" s="279" t="s">
        <v>149</v>
      </c>
      <c r="AD98" s="248"/>
      <c r="AE98" s="248"/>
      <c r="AF98" s="248"/>
      <c r="AG98" s="247"/>
      <c r="AH98" s="247"/>
      <c r="AI98" s="247"/>
    </row>
    <row r="99" spans="1:35" s="28" customFormat="1" ht="19.95" customHeight="1" x14ac:dyDescent="0.3">
      <c r="A99" s="315" t="str">
        <f>IF(B$1="SWITCH TO ENGLISH",AB99,AC99)</f>
        <v>Personnel expenses</v>
      </c>
      <c r="B99" s="129">
        <v>21</v>
      </c>
      <c r="C99" s="129">
        <v>19</v>
      </c>
      <c r="D99" s="128">
        <v>0.11</v>
      </c>
      <c r="E99" s="129">
        <v>42</v>
      </c>
      <c r="F99" s="129">
        <v>37</v>
      </c>
      <c r="G99" s="128">
        <v>0.14000000000000001</v>
      </c>
      <c r="H99" s="24"/>
      <c r="I99" s="194"/>
      <c r="J99" s="194"/>
      <c r="K99" s="194"/>
      <c r="L99" s="194"/>
      <c r="M99" s="197"/>
      <c r="N99" s="197"/>
      <c r="O99" s="199"/>
      <c r="P99" s="197"/>
      <c r="Q99" s="197"/>
      <c r="R99" s="199"/>
      <c r="S99" s="120"/>
      <c r="T99" s="120"/>
      <c r="U99" s="120"/>
      <c r="V99" s="120"/>
      <c r="W99" s="120"/>
      <c r="X99" s="120"/>
      <c r="Y99" s="120"/>
      <c r="Z99" s="24"/>
      <c r="AA99" s="24"/>
      <c r="AB99" s="279" t="s">
        <v>150</v>
      </c>
      <c r="AC99" s="279" t="s">
        <v>151</v>
      </c>
      <c r="AD99" s="248"/>
      <c r="AE99" s="248"/>
      <c r="AF99" s="248"/>
      <c r="AG99" s="247"/>
      <c r="AH99" s="247"/>
      <c r="AI99" s="247"/>
    </row>
    <row r="100" spans="1:35" s="28" customFormat="1" ht="19.95" customHeight="1" thickBot="1" x14ac:dyDescent="0.35">
      <c r="A100" s="313" t="str">
        <f>IF(B$1="SWITCH TO ENGLISH",AB100,AC100)</f>
        <v>Other cost</v>
      </c>
      <c r="B100" s="131">
        <v>3</v>
      </c>
      <c r="C100" s="131">
        <v>3</v>
      </c>
      <c r="D100" s="150">
        <v>0</v>
      </c>
      <c r="E100" s="131">
        <v>6</v>
      </c>
      <c r="F100" s="131">
        <v>6</v>
      </c>
      <c r="G100" s="150">
        <v>0</v>
      </c>
      <c r="H100" s="24"/>
      <c r="I100" s="194"/>
      <c r="J100" s="194"/>
      <c r="K100" s="194"/>
      <c r="L100" s="194"/>
      <c r="M100" s="197"/>
      <c r="N100" s="197"/>
      <c r="O100" s="200"/>
      <c r="P100" s="197"/>
      <c r="Q100" s="197"/>
      <c r="R100" s="200"/>
      <c r="S100" s="120"/>
      <c r="T100" s="120"/>
      <c r="U100" s="120"/>
      <c r="V100" s="120"/>
      <c r="W100" s="120"/>
      <c r="X100" s="120"/>
      <c r="Y100" s="120"/>
      <c r="Z100" s="24"/>
      <c r="AA100" s="24"/>
      <c r="AB100" s="279" t="s">
        <v>152</v>
      </c>
      <c r="AC100" s="279" t="s">
        <v>153</v>
      </c>
      <c r="AD100" s="248"/>
      <c r="AE100" s="248"/>
      <c r="AF100" s="248"/>
      <c r="AG100" s="247"/>
      <c r="AH100" s="247"/>
      <c r="AI100" s="247"/>
    </row>
    <row r="101" spans="1:35" s="28" customFormat="1" ht="19.95" customHeight="1" x14ac:dyDescent="0.3">
      <c r="A101" s="316" t="str">
        <f>IF(B$1="SWITCH TO ENGLISH",AB101,AC101)</f>
        <v>Cost of products sold</v>
      </c>
      <c r="B101" s="151">
        <v>136</v>
      </c>
      <c r="C101" s="151">
        <v>145</v>
      </c>
      <c r="D101" s="149">
        <v>-0.06</v>
      </c>
      <c r="E101" s="151">
        <v>288</v>
      </c>
      <c r="F101" s="151">
        <v>292</v>
      </c>
      <c r="G101" s="149">
        <v>-0.01</v>
      </c>
      <c r="H101" s="24"/>
      <c r="I101" s="194"/>
      <c r="J101" s="194"/>
      <c r="K101" s="194"/>
      <c r="L101" s="194"/>
      <c r="M101" s="197"/>
      <c r="N101" s="197"/>
      <c r="O101" s="196"/>
      <c r="P101" s="197"/>
      <c r="Q101" s="197"/>
      <c r="R101" s="196"/>
      <c r="S101" s="120"/>
      <c r="T101" s="120"/>
      <c r="U101" s="120"/>
      <c r="V101" s="120"/>
      <c r="W101" s="120"/>
      <c r="X101" s="120"/>
      <c r="Y101" s="120"/>
      <c r="Z101" s="24"/>
      <c r="AA101" s="24"/>
      <c r="AB101" s="279" t="s">
        <v>163</v>
      </c>
      <c r="AC101" s="279" t="s">
        <v>155</v>
      </c>
      <c r="AD101" s="248"/>
      <c r="AE101" s="248"/>
      <c r="AF101" s="248"/>
      <c r="AG101" s="247"/>
      <c r="AH101" s="247"/>
      <c r="AI101" s="247"/>
    </row>
    <row r="102" spans="1:35" s="28" customFormat="1" ht="19.95" customHeight="1" x14ac:dyDescent="0.3">
      <c r="A102" s="315" t="str">
        <f>IF(B$1="SWITCH TO ENGLISH",AB102,AC102)</f>
        <v>Cost of goods sold</v>
      </c>
      <c r="B102" s="129">
        <v>137</v>
      </c>
      <c r="C102" s="129">
        <v>145</v>
      </c>
      <c r="D102" s="127">
        <v>-0.06</v>
      </c>
      <c r="E102" s="129">
        <v>289</v>
      </c>
      <c r="F102" s="129">
        <v>294</v>
      </c>
      <c r="G102" s="127">
        <v>-0.02</v>
      </c>
      <c r="H102" s="24"/>
      <c r="I102" s="194"/>
      <c r="J102" s="194"/>
      <c r="K102" s="194"/>
      <c r="L102" s="194"/>
      <c r="M102" s="197"/>
      <c r="N102" s="197"/>
      <c r="O102" s="196"/>
      <c r="P102" s="197"/>
      <c r="Q102" s="197"/>
      <c r="R102" s="196"/>
      <c r="S102" s="120"/>
      <c r="T102" s="120"/>
      <c r="U102" s="120"/>
      <c r="V102" s="120"/>
      <c r="W102" s="120"/>
      <c r="X102" s="120"/>
      <c r="Y102" s="120"/>
      <c r="Z102" s="24"/>
      <c r="AA102" s="24"/>
      <c r="AB102" s="279" t="s">
        <v>156</v>
      </c>
      <c r="AC102" s="279" t="s">
        <v>157</v>
      </c>
      <c r="AD102" s="248"/>
      <c r="AE102" s="248"/>
      <c r="AF102" s="248"/>
      <c r="AG102" s="247"/>
      <c r="AH102" s="247"/>
      <c r="AI102" s="247"/>
    </row>
    <row r="103" spans="1:35" s="28" customFormat="1" ht="19.95" customHeight="1" x14ac:dyDescent="0.3">
      <c r="A103" s="315" t="str">
        <f>IF(B$1="SWITCH TO ENGLISH",AB103,AC103)</f>
        <v>EBIT</v>
      </c>
      <c r="B103" s="129">
        <v>44</v>
      </c>
      <c r="C103" s="129">
        <v>12</v>
      </c>
      <c r="D103" s="127">
        <v>2.67</v>
      </c>
      <c r="E103" s="129">
        <v>95</v>
      </c>
      <c r="F103" s="129">
        <v>37</v>
      </c>
      <c r="G103" s="127">
        <v>1.57</v>
      </c>
      <c r="H103" s="24"/>
      <c r="I103" s="194"/>
      <c r="J103" s="194"/>
      <c r="K103" s="194"/>
      <c r="L103" s="194"/>
      <c r="M103" s="197"/>
      <c r="N103" s="197"/>
      <c r="O103" s="196"/>
      <c r="P103" s="197"/>
      <c r="Q103" s="197"/>
      <c r="R103" s="196"/>
      <c r="S103" s="120"/>
      <c r="T103" s="120"/>
      <c r="U103" s="120"/>
      <c r="V103" s="120"/>
      <c r="W103" s="120"/>
      <c r="X103" s="120"/>
      <c r="Y103" s="120"/>
      <c r="Z103" s="24"/>
      <c r="AA103" s="24"/>
      <c r="AB103" s="279" t="s">
        <v>27</v>
      </c>
      <c r="AC103" s="279" t="s">
        <v>27</v>
      </c>
      <c r="AD103" s="248"/>
      <c r="AE103" s="248"/>
      <c r="AF103" s="248"/>
      <c r="AG103" s="247"/>
      <c r="AH103" s="247"/>
      <c r="AI103" s="247"/>
    </row>
    <row r="104" spans="1:35" s="28" customFormat="1" ht="19.95" customHeight="1" x14ac:dyDescent="0.3">
      <c r="A104" s="315" t="str">
        <f>IF(B$1="SWITCH TO ENGLISH",AB104,AC104)</f>
        <v>EBITDA</v>
      </c>
      <c r="B104" s="129">
        <v>108</v>
      </c>
      <c r="C104" s="129">
        <v>78</v>
      </c>
      <c r="D104" s="127">
        <v>0.38</v>
      </c>
      <c r="E104" s="129">
        <v>222</v>
      </c>
      <c r="F104" s="129">
        <v>169</v>
      </c>
      <c r="G104" s="127">
        <v>0.31</v>
      </c>
      <c r="H104" s="24"/>
      <c r="I104" s="194"/>
      <c r="J104" s="194"/>
      <c r="K104" s="194"/>
      <c r="L104" s="194"/>
      <c r="M104" s="197"/>
      <c r="N104" s="197"/>
      <c r="O104" s="196"/>
      <c r="P104" s="197"/>
      <c r="Q104" s="197"/>
      <c r="R104" s="196"/>
      <c r="S104" s="120"/>
      <c r="T104" s="120"/>
      <c r="U104" s="120"/>
      <c r="V104" s="120"/>
      <c r="W104" s="120"/>
      <c r="X104" s="120"/>
      <c r="Y104" s="120"/>
      <c r="Z104" s="24"/>
      <c r="AA104" s="24"/>
      <c r="AB104" s="279" t="s">
        <v>22</v>
      </c>
      <c r="AC104" s="279" t="s">
        <v>22</v>
      </c>
      <c r="AD104" s="248"/>
      <c r="AE104" s="248"/>
      <c r="AF104" s="248"/>
      <c r="AG104" s="247"/>
      <c r="AH104" s="247"/>
      <c r="AI104" s="247"/>
    </row>
    <row r="105" spans="1:35" s="28" customFormat="1" ht="19.95" customHeight="1" thickBot="1" x14ac:dyDescent="0.35">
      <c r="A105" s="317"/>
      <c r="B105" s="152"/>
      <c r="C105" s="152"/>
      <c r="D105" s="153"/>
      <c r="E105" s="24"/>
      <c r="F105" s="24"/>
      <c r="G105" s="24"/>
      <c r="H105" s="24"/>
      <c r="I105" s="120"/>
      <c r="J105" s="120"/>
      <c r="K105" s="120"/>
      <c r="L105" s="120"/>
      <c r="M105" s="120"/>
      <c r="N105" s="120"/>
      <c r="O105" s="120"/>
      <c r="P105" s="120"/>
      <c r="Q105" s="120"/>
      <c r="R105" s="120"/>
      <c r="S105" s="120"/>
      <c r="T105" s="120"/>
      <c r="U105" s="120"/>
      <c r="V105" s="120"/>
      <c r="W105" s="120"/>
      <c r="X105" s="120"/>
      <c r="Y105" s="120"/>
      <c r="Z105" s="24"/>
      <c r="AA105" s="24"/>
      <c r="AB105" s="280"/>
      <c r="AC105" s="280"/>
      <c r="AD105" s="248"/>
      <c r="AE105" s="248"/>
      <c r="AF105" s="248"/>
      <c r="AG105" s="247"/>
      <c r="AH105" s="247"/>
      <c r="AI105" s="247"/>
    </row>
    <row r="106" spans="1:35" s="17" customFormat="1" ht="19.95" customHeight="1" thickTop="1" thickBot="1" x14ac:dyDescent="0.35">
      <c r="A106" s="310" t="str">
        <f>IF(B$1="SWITCH TO ENGLISH",AB106,AC106)</f>
        <v xml:space="preserve">  Distribution</v>
      </c>
      <c r="B106" s="147"/>
      <c r="C106" s="147"/>
      <c r="D106" s="147"/>
      <c r="E106" s="147"/>
      <c r="F106" s="147"/>
      <c r="G106" s="147"/>
      <c r="H106" s="19"/>
      <c r="I106" s="222"/>
      <c r="J106" s="222"/>
      <c r="K106" s="222"/>
      <c r="L106" s="222"/>
      <c r="M106" s="202"/>
      <c r="N106" s="202"/>
      <c r="O106" s="202"/>
      <c r="P106" s="202"/>
      <c r="Q106" s="202"/>
      <c r="R106" s="202"/>
      <c r="S106" s="12"/>
      <c r="T106" s="120"/>
      <c r="U106" s="120"/>
      <c r="V106" s="120"/>
      <c r="W106" s="120"/>
      <c r="X106" s="120"/>
      <c r="Y106" s="120"/>
      <c r="Z106" s="19"/>
      <c r="AA106" s="19"/>
      <c r="AB106" s="277" t="s">
        <v>103</v>
      </c>
      <c r="AC106" s="277" t="s">
        <v>292</v>
      </c>
      <c r="AD106" s="249"/>
      <c r="AE106" s="249"/>
      <c r="AF106" s="249"/>
      <c r="AG106" s="250"/>
      <c r="AH106" s="250"/>
      <c r="AI106" s="250"/>
    </row>
    <row r="107" spans="1:35" s="28" customFormat="1" ht="19.95" customHeight="1" thickTop="1" thickBot="1" x14ac:dyDescent="0.35">
      <c r="A107" s="311" t="str">
        <f>IF(B$1="SWITCH TO ENGLISH",AB107,AC107)</f>
        <v>[PLN m]</v>
      </c>
      <c r="B107" s="148" t="str">
        <f>B88</f>
        <v>Q2 2018</v>
      </c>
      <c r="C107" s="148" t="str">
        <f t="shared" ref="C107:G107" si="6">C88</f>
        <v>Q2 2017</v>
      </c>
      <c r="D107" s="148" t="str">
        <f t="shared" si="6"/>
        <v>y/y</v>
      </c>
      <c r="E107" s="148" t="str">
        <f t="shared" si="6"/>
        <v>H1 2018</v>
      </c>
      <c r="F107" s="148" t="str">
        <f t="shared" si="6"/>
        <v>H1 2017</v>
      </c>
      <c r="G107" s="148" t="str">
        <f t="shared" si="6"/>
        <v>y/y</v>
      </c>
      <c r="H107" s="24"/>
      <c r="I107" s="192"/>
      <c r="J107" s="192"/>
      <c r="K107" s="192"/>
      <c r="L107" s="192"/>
      <c r="M107" s="193"/>
      <c r="N107" s="193"/>
      <c r="O107" s="193"/>
      <c r="P107" s="193"/>
      <c r="Q107" s="193"/>
      <c r="R107" s="193"/>
      <c r="S107" s="120"/>
      <c r="T107" s="120"/>
      <c r="U107" s="120"/>
      <c r="V107" s="120"/>
      <c r="W107" s="120"/>
      <c r="X107" s="120"/>
      <c r="Y107" s="120"/>
      <c r="Z107" s="24"/>
      <c r="AA107" s="24"/>
      <c r="AB107" s="278" t="s">
        <v>13</v>
      </c>
      <c r="AC107" s="278" t="s">
        <v>54</v>
      </c>
      <c r="AD107" s="248"/>
      <c r="AE107" s="248"/>
      <c r="AF107" s="248"/>
      <c r="AG107" s="247"/>
      <c r="AH107" s="247"/>
      <c r="AI107" s="247"/>
    </row>
    <row r="108" spans="1:35" s="28" customFormat="1" ht="19.95" customHeight="1" x14ac:dyDescent="0.3">
      <c r="A108" s="312" t="str">
        <f>IF(B$1="SWITCH TO ENGLISH",AB108,AC108)</f>
        <v>Sales, including</v>
      </c>
      <c r="B108" s="268">
        <v>1404</v>
      </c>
      <c r="C108" s="268">
        <v>1532</v>
      </c>
      <c r="D108" s="269">
        <v>-0.08</v>
      </c>
      <c r="E108" s="268">
        <v>2920</v>
      </c>
      <c r="F108" s="268">
        <v>3175</v>
      </c>
      <c r="G108" s="269">
        <v>-0.08</v>
      </c>
      <c r="H108" s="24"/>
      <c r="I108" s="204"/>
      <c r="J108" s="204"/>
      <c r="K108" s="204"/>
      <c r="L108" s="204"/>
      <c r="M108" s="221"/>
      <c r="N108" s="221"/>
      <c r="O108" s="199"/>
      <c r="P108" s="221"/>
      <c r="Q108" s="221"/>
      <c r="R108" s="199"/>
      <c r="S108" s="120"/>
      <c r="T108" s="120"/>
      <c r="U108" s="120"/>
      <c r="V108" s="120"/>
      <c r="W108" s="120"/>
      <c r="X108" s="120"/>
      <c r="Y108" s="120"/>
      <c r="Z108" s="24"/>
      <c r="AA108" s="24"/>
      <c r="AB108" s="278" t="s">
        <v>129</v>
      </c>
      <c r="AC108" s="278" t="s">
        <v>130</v>
      </c>
      <c r="AD108" s="248"/>
      <c r="AE108" s="248"/>
      <c r="AF108" s="248"/>
      <c r="AG108" s="247"/>
      <c r="AH108" s="247"/>
      <c r="AI108" s="247"/>
    </row>
    <row r="109" spans="1:35" s="28" customFormat="1" ht="19.95" customHeight="1" x14ac:dyDescent="0.3">
      <c r="A109" s="291" t="str">
        <f>IF(B$1="SWITCH TO ENGLISH",AB109,AC109)</f>
        <v>Revenues from distribution services*</v>
      </c>
      <c r="B109" s="172">
        <v>1335</v>
      </c>
      <c r="C109" s="172">
        <v>1462</v>
      </c>
      <c r="D109" s="176">
        <v>-0.09</v>
      </c>
      <c r="E109" s="172">
        <v>2782</v>
      </c>
      <c r="F109" s="172">
        <v>3039</v>
      </c>
      <c r="G109" s="176">
        <v>-0.08</v>
      </c>
      <c r="H109" s="24"/>
      <c r="I109" s="194"/>
      <c r="J109" s="194"/>
      <c r="K109" s="194"/>
      <c r="L109" s="194"/>
      <c r="M109" s="195"/>
      <c r="N109" s="195"/>
      <c r="O109" s="199"/>
      <c r="P109" s="195"/>
      <c r="Q109" s="195"/>
      <c r="R109" s="199"/>
      <c r="S109" s="120"/>
      <c r="T109" s="120"/>
      <c r="U109" s="120"/>
      <c r="V109" s="120"/>
      <c r="W109" s="120"/>
      <c r="X109" s="120"/>
      <c r="Y109" s="120"/>
      <c r="Z109" s="24"/>
      <c r="AA109" s="24"/>
      <c r="AB109" s="279" t="s">
        <v>234</v>
      </c>
      <c r="AC109" s="279" t="s">
        <v>252</v>
      </c>
      <c r="AD109" s="248"/>
      <c r="AE109" s="248"/>
      <c r="AF109" s="248"/>
      <c r="AG109" s="247"/>
      <c r="AH109" s="247"/>
      <c r="AI109" s="247"/>
    </row>
    <row r="110" spans="1:35" s="28" customFormat="1" ht="19.95" customHeight="1" thickBot="1" x14ac:dyDescent="0.35">
      <c r="A110" s="318" t="str">
        <f>IF(B$1="SWITCH TO ENGLISH",AB110,AC110)</f>
        <v>Other revenues from core activities</v>
      </c>
      <c r="B110" s="163">
        <v>44</v>
      </c>
      <c r="C110" s="163">
        <v>44</v>
      </c>
      <c r="D110" s="270">
        <v>0</v>
      </c>
      <c r="E110" s="163">
        <v>87</v>
      </c>
      <c r="F110" s="163">
        <v>84</v>
      </c>
      <c r="G110" s="271">
        <v>0.04</v>
      </c>
      <c r="H110" s="24"/>
      <c r="I110" s="194"/>
      <c r="J110" s="194"/>
      <c r="K110" s="194"/>
      <c r="L110" s="194"/>
      <c r="M110" s="197"/>
      <c r="N110" s="197"/>
      <c r="O110" s="200"/>
      <c r="P110" s="197"/>
      <c r="Q110" s="197"/>
      <c r="R110" s="196"/>
      <c r="S110" s="120"/>
      <c r="T110" s="120"/>
      <c r="U110" s="120"/>
      <c r="V110" s="120"/>
      <c r="W110" s="120"/>
      <c r="X110" s="120"/>
      <c r="Y110" s="120"/>
      <c r="Z110" s="24"/>
      <c r="AA110" s="24"/>
      <c r="AB110" s="279" t="s">
        <v>166</v>
      </c>
      <c r="AC110" s="279" t="s">
        <v>167</v>
      </c>
      <c r="AD110" s="248"/>
      <c r="AE110" s="248"/>
      <c r="AF110" s="248"/>
      <c r="AG110" s="247"/>
      <c r="AH110" s="247"/>
      <c r="AI110" s="247"/>
    </row>
    <row r="111" spans="1:35" s="28" customFormat="1" ht="19.95" customHeight="1" x14ac:dyDescent="0.3">
      <c r="A111" s="314" t="str">
        <f>IF(B$1="SWITCH TO ENGLISH",AB111,AC111)</f>
        <v>Cost by kind, including</v>
      </c>
      <c r="B111" s="144">
        <v>1076</v>
      </c>
      <c r="C111" s="144">
        <v>1237</v>
      </c>
      <c r="D111" s="149">
        <v>-0.13</v>
      </c>
      <c r="E111" s="144">
        <v>2280</v>
      </c>
      <c r="F111" s="144">
        <v>2581</v>
      </c>
      <c r="G111" s="149">
        <v>-0.12</v>
      </c>
      <c r="H111" s="24"/>
      <c r="I111" s="204"/>
      <c r="J111" s="204"/>
      <c r="K111" s="204"/>
      <c r="L111" s="204"/>
      <c r="M111" s="221"/>
      <c r="N111" s="221"/>
      <c r="O111" s="196"/>
      <c r="P111" s="221"/>
      <c r="Q111" s="221"/>
      <c r="R111" s="196"/>
      <c r="S111" s="120"/>
      <c r="T111" s="120"/>
      <c r="U111" s="120"/>
      <c r="V111" s="120"/>
      <c r="W111" s="120"/>
      <c r="X111" s="120"/>
      <c r="Y111" s="120"/>
      <c r="Z111" s="24"/>
      <c r="AA111" s="24"/>
      <c r="AB111" s="278" t="s">
        <v>138</v>
      </c>
      <c r="AC111" s="278" t="s">
        <v>139</v>
      </c>
      <c r="AD111" s="248"/>
      <c r="AE111" s="248"/>
      <c r="AF111" s="248"/>
      <c r="AG111" s="247"/>
      <c r="AH111" s="247"/>
      <c r="AI111" s="247"/>
    </row>
    <row r="112" spans="1:35" s="28" customFormat="1" ht="19.95" customHeight="1" x14ac:dyDescent="0.3">
      <c r="A112" s="315" t="str">
        <f>IF(B$1="SWITCH TO ENGLISH",AB112,AC112)</f>
        <v>D&amp;A</v>
      </c>
      <c r="B112" s="129">
        <v>291</v>
      </c>
      <c r="C112" s="129">
        <v>289</v>
      </c>
      <c r="D112" s="130">
        <v>0.01</v>
      </c>
      <c r="E112" s="129">
        <v>583</v>
      </c>
      <c r="F112" s="129">
        <v>581</v>
      </c>
      <c r="G112" s="130">
        <v>0</v>
      </c>
      <c r="H112" s="24"/>
      <c r="I112" s="194"/>
      <c r="J112" s="194"/>
      <c r="K112" s="194"/>
      <c r="L112" s="194"/>
      <c r="M112" s="197"/>
      <c r="N112" s="197"/>
      <c r="O112" s="200"/>
      <c r="P112" s="197"/>
      <c r="Q112" s="197"/>
      <c r="R112" s="200"/>
      <c r="S112" s="120"/>
      <c r="T112" s="120"/>
      <c r="U112" s="120"/>
      <c r="V112" s="120"/>
      <c r="W112" s="120"/>
      <c r="X112" s="120"/>
      <c r="Y112" s="120"/>
      <c r="Z112" s="24"/>
      <c r="AA112" s="24"/>
      <c r="AB112" s="279" t="s">
        <v>140</v>
      </c>
      <c r="AC112" s="279" t="s">
        <v>141</v>
      </c>
      <c r="AD112" s="248"/>
      <c r="AE112" s="248"/>
      <c r="AF112" s="248"/>
      <c r="AG112" s="247"/>
      <c r="AH112" s="247"/>
      <c r="AI112" s="247"/>
    </row>
    <row r="113" spans="1:35" s="28" customFormat="1" ht="19.95" customHeight="1" x14ac:dyDescent="0.3">
      <c r="A113" s="315" t="str">
        <f>IF(B$1="SWITCH TO ENGLISH",AB113,AC113)</f>
        <v xml:space="preserve">Materials </v>
      </c>
      <c r="B113" s="129">
        <v>17</v>
      </c>
      <c r="C113" s="129">
        <v>16</v>
      </c>
      <c r="D113" s="128">
        <v>0.06</v>
      </c>
      <c r="E113" s="129">
        <v>31</v>
      </c>
      <c r="F113" s="129">
        <v>32</v>
      </c>
      <c r="G113" s="127">
        <v>-0.03</v>
      </c>
      <c r="H113" s="24"/>
      <c r="I113" s="194"/>
      <c r="J113" s="194"/>
      <c r="K113" s="194"/>
      <c r="L113" s="194"/>
      <c r="M113" s="197"/>
      <c r="N113" s="197"/>
      <c r="O113" s="199"/>
      <c r="P113" s="197"/>
      <c r="Q113" s="197"/>
      <c r="R113" s="196"/>
      <c r="S113" s="120"/>
      <c r="T113" s="120"/>
      <c r="U113" s="120"/>
      <c r="V113" s="120"/>
      <c r="W113" s="120"/>
      <c r="X113" s="120"/>
      <c r="Y113" s="120"/>
      <c r="Z113" s="24"/>
      <c r="AA113" s="24"/>
      <c r="AB113" s="279" t="s">
        <v>142</v>
      </c>
      <c r="AC113" s="279" t="s">
        <v>162</v>
      </c>
      <c r="AD113" s="248"/>
      <c r="AE113" s="248"/>
      <c r="AF113" s="248"/>
      <c r="AG113" s="247"/>
      <c r="AH113" s="247"/>
      <c r="AI113" s="247"/>
    </row>
    <row r="114" spans="1:35" s="28" customFormat="1" ht="19.95" customHeight="1" x14ac:dyDescent="0.3">
      <c r="A114" s="315" t="str">
        <f>IF(B$1="SWITCH TO ENGLISH",AB114,AC114)</f>
        <v>Energy</v>
      </c>
      <c r="B114" s="129">
        <v>40</v>
      </c>
      <c r="C114" s="129">
        <v>54</v>
      </c>
      <c r="D114" s="127">
        <v>-0.26</v>
      </c>
      <c r="E114" s="129">
        <v>196</v>
      </c>
      <c r="F114" s="129">
        <v>200</v>
      </c>
      <c r="G114" s="127">
        <v>-0.02</v>
      </c>
      <c r="H114" s="24"/>
      <c r="I114" s="194"/>
      <c r="J114" s="194"/>
      <c r="K114" s="194"/>
      <c r="L114" s="194"/>
      <c r="M114" s="197"/>
      <c r="N114" s="197"/>
      <c r="O114" s="196"/>
      <c r="P114" s="197"/>
      <c r="Q114" s="197"/>
      <c r="R114" s="196"/>
      <c r="S114" s="120"/>
      <c r="T114" s="120"/>
      <c r="U114" s="120"/>
      <c r="V114" s="120"/>
      <c r="W114" s="120"/>
      <c r="X114" s="120"/>
      <c r="Y114" s="120"/>
      <c r="Z114" s="24"/>
      <c r="AA114" s="24"/>
      <c r="AB114" s="279" t="s">
        <v>144</v>
      </c>
      <c r="AC114" s="279" t="s">
        <v>145</v>
      </c>
      <c r="AD114" s="248"/>
      <c r="AE114" s="248"/>
      <c r="AF114" s="248"/>
      <c r="AG114" s="247"/>
      <c r="AH114" s="247"/>
      <c r="AI114" s="247"/>
    </row>
    <row r="115" spans="1:35" s="28" customFormat="1" ht="19.95" customHeight="1" x14ac:dyDescent="0.3">
      <c r="A115" s="315" t="str">
        <f>IF(B$1="SWITCH TO ENGLISH",AB115,AC115)</f>
        <v>External services*</v>
      </c>
      <c r="B115" s="129">
        <v>350</v>
      </c>
      <c r="C115" s="129">
        <v>514</v>
      </c>
      <c r="D115" s="127">
        <v>-0.32</v>
      </c>
      <c r="E115" s="129">
        <v>701</v>
      </c>
      <c r="F115" s="126">
        <v>1028</v>
      </c>
      <c r="G115" s="127">
        <v>-0.32</v>
      </c>
      <c r="H115" s="24"/>
      <c r="I115" s="194"/>
      <c r="J115" s="194"/>
      <c r="K115" s="194"/>
      <c r="L115" s="194"/>
      <c r="M115" s="197"/>
      <c r="N115" s="197"/>
      <c r="O115" s="196"/>
      <c r="P115" s="197"/>
      <c r="Q115" s="195"/>
      <c r="R115" s="196"/>
      <c r="S115" s="120"/>
      <c r="T115" s="120"/>
      <c r="U115" s="120"/>
      <c r="V115" s="120"/>
      <c r="W115" s="120"/>
      <c r="X115" s="120"/>
      <c r="Y115" s="120"/>
      <c r="Z115" s="24"/>
      <c r="AA115" s="24"/>
      <c r="AB115" s="279" t="s">
        <v>235</v>
      </c>
      <c r="AC115" s="279" t="s">
        <v>253</v>
      </c>
      <c r="AD115" s="248"/>
      <c r="AE115" s="248"/>
      <c r="AF115" s="248"/>
      <c r="AG115" s="247"/>
      <c r="AH115" s="247"/>
      <c r="AI115" s="247"/>
    </row>
    <row r="116" spans="1:35" s="28" customFormat="1" ht="19.95" customHeight="1" x14ac:dyDescent="0.3">
      <c r="A116" s="315" t="str">
        <f>IF(B$1="SWITCH TO ENGLISH",AB116,AC116)</f>
        <v>Taxes and charges</v>
      </c>
      <c r="B116" s="129">
        <v>107</v>
      </c>
      <c r="C116" s="129">
        <v>100</v>
      </c>
      <c r="D116" s="128">
        <v>7.0000000000000007E-2</v>
      </c>
      <c r="E116" s="129">
        <v>219</v>
      </c>
      <c r="F116" s="129">
        <v>205</v>
      </c>
      <c r="G116" s="128">
        <v>7.0000000000000007E-2</v>
      </c>
      <c r="H116" s="24"/>
      <c r="I116" s="194"/>
      <c r="J116" s="194"/>
      <c r="K116" s="194"/>
      <c r="L116" s="194"/>
      <c r="M116" s="197"/>
      <c r="N116" s="197"/>
      <c r="O116" s="199"/>
      <c r="P116" s="197"/>
      <c r="Q116" s="197"/>
      <c r="R116" s="199"/>
      <c r="S116" s="120"/>
      <c r="T116" s="120"/>
      <c r="U116" s="120"/>
      <c r="V116" s="120"/>
      <c r="W116" s="120"/>
      <c r="X116" s="120"/>
      <c r="Y116" s="120"/>
      <c r="Z116" s="24"/>
      <c r="AA116" s="24"/>
      <c r="AB116" s="279" t="s">
        <v>148</v>
      </c>
      <c r="AC116" s="279" t="s">
        <v>149</v>
      </c>
      <c r="AD116" s="248"/>
      <c r="AE116" s="248"/>
      <c r="AF116" s="248"/>
      <c r="AG116" s="247"/>
      <c r="AH116" s="247"/>
      <c r="AI116" s="247"/>
    </row>
    <row r="117" spans="1:35" s="28" customFormat="1" ht="19.95" customHeight="1" x14ac:dyDescent="0.3">
      <c r="A117" s="315" t="str">
        <f>IF(B$1="SWITCH TO ENGLISH",AB117,AC117)</f>
        <v>Personnel expenses</v>
      </c>
      <c r="B117" s="129">
        <v>268</v>
      </c>
      <c r="C117" s="129">
        <v>260</v>
      </c>
      <c r="D117" s="128">
        <v>0.03</v>
      </c>
      <c r="E117" s="129">
        <v>542</v>
      </c>
      <c r="F117" s="129">
        <v>528</v>
      </c>
      <c r="G117" s="128">
        <v>0.03</v>
      </c>
      <c r="H117" s="24"/>
      <c r="I117" s="194"/>
      <c r="J117" s="194"/>
      <c r="K117" s="194"/>
      <c r="L117" s="194"/>
      <c r="M117" s="197"/>
      <c r="N117" s="197"/>
      <c r="O117" s="199"/>
      <c r="P117" s="197"/>
      <c r="Q117" s="197"/>
      <c r="R117" s="199"/>
      <c r="S117" s="120"/>
      <c r="T117" s="120"/>
      <c r="U117" s="120"/>
      <c r="V117" s="120"/>
      <c r="W117" s="120"/>
      <c r="X117" s="120"/>
      <c r="Y117" s="120"/>
      <c r="Z117" s="24"/>
      <c r="AA117" s="24"/>
      <c r="AB117" s="279" t="s">
        <v>150</v>
      </c>
      <c r="AC117" s="279" t="s">
        <v>151</v>
      </c>
      <c r="AD117" s="248"/>
      <c r="AE117" s="248"/>
      <c r="AF117" s="248"/>
      <c r="AG117" s="247"/>
      <c r="AH117" s="247"/>
      <c r="AI117" s="247"/>
    </row>
    <row r="118" spans="1:35" s="28" customFormat="1" ht="19.95" customHeight="1" thickBot="1" x14ac:dyDescent="0.35">
      <c r="A118" s="313" t="str">
        <f>IF(B$1="SWITCH TO ENGLISH",AB118,AC118)</f>
        <v>Other cost</v>
      </c>
      <c r="B118" s="131">
        <v>4</v>
      </c>
      <c r="C118" s="131">
        <v>5</v>
      </c>
      <c r="D118" s="143">
        <v>-0.2</v>
      </c>
      <c r="E118" s="131">
        <v>7</v>
      </c>
      <c r="F118" s="131">
        <v>8</v>
      </c>
      <c r="G118" s="143">
        <v>-0.13</v>
      </c>
      <c r="H118" s="24"/>
      <c r="I118" s="194"/>
      <c r="J118" s="194"/>
      <c r="K118" s="194"/>
      <c r="L118" s="194"/>
      <c r="M118" s="197"/>
      <c r="N118" s="197"/>
      <c r="O118" s="196"/>
      <c r="P118" s="197"/>
      <c r="Q118" s="197"/>
      <c r="R118" s="196"/>
      <c r="S118" s="120"/>
      <c r="T118" s="120"/>
      <c r="U118" s="120"/>
      <c r="V118" s="120"/>
      <c r="W118" s="120"/>
      <c r="X118" s="120"/>
      <c r="Y118" s="120"/>
      <c r="Z118" s="24"/>
      <c r="AA118" s="24"/>
      <c r="AB118" s="279" t="s">
        <v>152</v>
      </c>
      <c r="AC118" s="279" t="s">
        <v>153</v>
      </c>
      <c r="AD118" s="248"/>
      <c r="AE118" s="248"/>
      <c r="AF118" s="248"/>
      <c r="AG118" s="247"/>
      <c r="AH118" s="247"/>
      <c r="AI118" s="247"/>
    </row>
    <row r="119" spans="1:35" s="28" customFormat="1" ht="19.95" customHeight="1" x14ac:dyDescent="0.3">
      <c r="A119" s="316" t="str">
        <f>IF(B$1="SWITCH TO ENGLISH",AB119,AC119)</f>
        <v>Cost of products sold</v>
      </c>
      <c r="B119" s="146">
        <v>1002</v>
      </c>
      <c r="C119" s="146">
        <v>1146</v>
      </c>
      <c r="D119" s="149">
        <v>-0.13</v>
      </c>
      <c r="E119" s="146">
        <v>2126</v>
      </c>
      <c r="F119" s="146">
        <v>2396</v>
      </c>
      <c r="G119" s="149">
        <v>-0.11</v>
      </c>
      <c r="H119" s="24"/>
      <c r="I119" s="194"/>
      <c r="J119" s="194"/>
      <c r="K119" s="194"/>
      <c r="L119" s="194"/>
      <c r="M119" s="195"/>
      <c r="N119" s="195"/>
      <c r="O119" s="196"/>
      <c r="P119" s="195"/>
      <c r="Q119" s="195"/>
      <c r="R119" s="196"/>
      <c r="S119" s="120"/>
      <c r="T119" s="120"/>
      <c r="U119" s="120"/>
      <c r="V119" s="120"/>
      <c r="W119" s="120"/>
      <c r="X119" s="120"/>
      <c r="Y119" s="120"/>
      <c r="Z119" s="24"/>
      <c r="AA119" s="24"/>
      <c r="AB119" s="279" t="s">
        <v>154</v>
      </c>
      <c r="AC119" s="279" t="s">
        <v>155</v>
      </c>
      <c r="AD119" s="248"/>
      <c r="AE119" s="248"/>
      <c r="AF119" s="248"/>
      <c r="AG119" s="247"/>
      <c r="AH119" s="247"/>
      <c r="AI119" s="247"/>
    </row>
    <row r="120" spans="1:35" s="28" customFormat="1" ht="19.95" customHeight="1" x14ac:dyDescent="0.3">
      <c r="A120" s="315" t="str">
        <f>IF(B$1="SWITCH TO ENGLISH",AB120,AC120)</f>
        <v>Cost of goods sold</v>
      </c>
      <c r="B120" s="126">
        <v>1002</v>
      </c>
      <c r="C120" s="126">
        <v>1146</v>
      </c>
      <c r="D120" s="127">
        <v>-0.13</v>
      </c>
      <c r="E120" s="126">
        <v>2126</v>
      </c>
      <c r="F120" s="126">
        <v>2396</v>
      </c>
      <c r="G120" s="127">
        <v>-0.11</v>
      </c>
      <c r="H120" s="24"/>
      <c r="I120" s="194"/>
      <c r="J120" s="194"/>
      <c r="K120" s="194"/>
      <c r="L120" s="194"/>
      <c r="M120" s="195"/>
      <c r="N120" s="195"/>
      <c r="O120" s="196"/>
      <c r="P120" s="195"/>
      <c r="Q120" s="195"/>
      <c r="R120" s="196"/>
      <c r="S120" s="120"/>
      <c r="T120" s="120"/>
      <c r="U120" s="120"/>
      <c r="V120" s="120"/>
      <c r="W120" s="120"/>
      <c r="X120" s="120"/>
      <c r="Y120" s="120"/>
      <c r="Z120" s="24"/>
      <c r="AA120" s="24"/>
      <c r="AB120" s="279" t="s">
        <v>156</v>
      </c>
      <c r="AC120" s="279" t="s">
        <v>157</v>
      </c>
      <c r="AD120" s="248"/>
      <c r="AE120" s="248"/>
      <c r="AF120" s="248"/>
      <c r="AG120" s="247"/>
      <c r="AH120" s="247"/>
      <c r="AI120" s="247"/>
    </row>
    <row r="121" spans="1:35" s="28" customFormat="1" ht="19.95" customHeight="1" x14ac:dyDescent="0.3">
      <c r="A121" s="315" t="str">
        <f>IF(B$1="SWITCH TO ENGLISH",AB121,AC121)</f>
        <v>EBIT</v>
      </c>
      <c r="B121" s="129">
        <v>342</v>
      </c>
      <c r="C121" s="129">
        <v>316</v>
      </c>
      <c r="D121" s="127">
        <v>0.08</v>
      </c>
      <c r="E121" s="129">
        <v>688</v>
      </c>
      <c r="F121" s="129">
        <v>642</v>
      </c>
      <c r="G121" s="127">
        <v>7.0000000000000007E-2</v>
      </c>
      <c r="H121" s="24"/>
      <c r="I121" s="194"/>
      <c r="J121" s="194"/>
      <c r="K121" s="194"/>
      <c r="L121" s="194"/>
      <c r="M121" s="197"/>
      <c r="N121" s="197"/>
      <c r="O121" s="196"/>
      <c r="P121" s="197"/>
      <c r="Q121" s="197"/>
      <c r="R121" s="196"/>
      <c r="S121" s="120"/>
      <c r="T121" s="120"/>
      <c r="U121" s="120"/>
      <c r="V121" s="120"/>
      <c r="W121" s="120"/>
      <c r="X121" s="120"/>
      <c r="Y121" s="120"/>
      <c r="Z121" s="24"/>
      <c r="AA121" s="24"/>
      <c r="AB121" s="279" t="s">
        <v>27</v>
      </c>
      <c r="AC121" s="279" t="s">
        <v>27</v>
      </c>
      <c r="AD121" s="248"/>
      <c r="AE121" s="248"/>
      <c r="AF121" s="248"/>
      <c r="AG121" s="247"/>
      <c r="AH121" s="247"/>
      <c r="AI121" s="247"/>
    </row>
    <row r="122" spans="1:35" s="28" customFormat="1" ht="19.95" customHeight="1" x14ac:dyDescent="0.3">
      <c r="A122" s="319" t="str">
        <f>IF(B$1="SWITCH TO ENGLISH",AB122,AC122)</f>
        <v>EBITDA</v>
      </c>
      <c r="B122" s="154">
        <v>632</v>
      </c>
      <c r="C122" s="154">
        <v>604</v>
      </c>
      <c r="D122" s="155">
        <v>0.05</v>
      </c>
      <c r="E122" s="156">
        <v>1270</v>
      </c>
      <c r="F122" s="156">
        <v>1222</v>
      </c>
      <c r="G122" s="155">
        <v>0.04</v>
      </c>
      <c r="H122" s="24"/>
      <c r="I122" s="194"/>
      <c r="J122" s="194"/>
      <c r="K122" s="194"/>
      <c r="L122" s="194"/>
      <c r="M122" s="197"/>
      <c r="N122" s="197"/>
      <c r="O122" s="196"/>
      <c r="P122" s="195"/>
      <c r="Q122" s="195"/>
      <c r="R122" s="196"/>
      <c r="S122" s="120"/>
      <c r="T122" s="120"/>
      <c r="U122" s="120"/>
      <c r="V122" s="120"/>
      <c r="W122" s="120"/>
      <c r="X122" s="120"/>
      <c r="Y122" s="120"/>
      <c r="Z122" s="24"/>
      <c r="AA122" s="24"/>
      <c r="AB122" s="279" t="s">
        <v>22</v>
      </c>
      <c r="AC122" s="279" t="s">
        <v>22</v>
      </c>
      <c r="AD122" s="248"/>
      <c r="AE122" s="248"/>
      <c r="AF122" s="248"/>
      <c r="AG122" s="247"/>
      <c r="AH122" s="247"/>
      <c r="AI122" s="247"/>
    </row>
    <row r="123" spans="1:35" s="28" customFormat="1" ht="19.95" customHeight="1" thickBot="1" x14ac:dyDescent="0.35">
      <c r="A123" s="77"/>
      <c r="B123" s="23"/>
      <c r="C123" s="23"/>
      <c r="D123" s="23"/>
      <c r="E123" s="24"/>
      <c r="F123" s="24"/>
      <c r="G123" s="24"/>
      <c r="H123" s="24"/>
      <c r="I123" s="120"/>
      <c r="J123" s="120"/>
      <c r="K123" s="120"/>
      <c r="L123" s="120"/>
      <c r="M123" s="120"/>
      <c r="N123" s="120"/>
      <c r="O123" s="120"/>
      <c r="P123" s="120"/>
      <c r="Q123" s="120"/>
      <c r="R123" s="120"/>
      <c r="S123" s="120"/>
      <c r="T123" s="120"/>
      <c r="U123" s="120"/>
      <c r="V123" s="120"/>
      <c r="W123" s="120"/>
      <c r="X123" s="120"/>
      <c r="Y123" s="120"/>
      <c r="Z123" s="24"/>
      <c r="AA123" s="24"/>
      <c r="AB123" s="280"/>
      <c r="AC123" s="280"/>
      <c r="AD123" s="248"/>
      <c r="AE123" s="248"/>
      <c r="AF123" s="248"/>
      <c r="AG123" s="247"/>
      <c r="AH123" s="247"/>
      <c r="AI123" s="247"/>
    </row>
    <row r="124" spans="1:35" s="17" customFormat="1" ht="19.95" customHeight="1" thickTop="1" thickBot="1" x14ac:dyDescent="0.35">
      <c r="A124" s="310" t="str">
        <f>IF(B$1="SWITCH TO ENGLISH",AB124,AC124)</f>
        <v xml:space="preserve">  Supply (incl. PGE Paliwa)</v>
      </c>
      <c r="B124" s="147"/>
      <c r="C124" s="147"/>
      <c r="D124" s="147"/>
      <c r="E124" s="147"/>
      <c r="F124" s="147"/>
      <c r="G124" s="147"/>
      <c r="H124" s="19"/>
      <c r="I124" s="222"/>
      <c r="J124" s="222"/>
      <c r="K124" s="222"/>
      <c r="L124" s="222"/>
      <c r="M124" s="202"/>
      <c r="N124" s="202"/>
      <c r="O124" s="202"/>
      <c r="P124" s="202"/>
      <c r="Q124" s="202"/>
      <c r="R124" s="202"/>
      <c r="S124" s="12"/>
      <c r="T124" s="120"/>
      <c r="U124" s="120"/>
      <c r="V124" s="120"/>
      <c r="W124" s="120"/>
      <c r="X124" s="120"/>
      <c r="Y124" s="120"/>
      <c r="Z124" s="19"/>
      <c r="AA124" s="19"/>
      <c r="AB124" s="277" t="s">
        <v>236</v>
      </c>
      <c r="AC124" s="277" t="s">
        <v>293</v>
      </c>
      <c r="AD124" s="249"/>
      <c r="AE124" s="249"/>
      <c r="AF124" s="249"/>
      <c r="AG124" s="250"/>
      <c r="AH124" s="250"/>
      <c r="AI124" s="250"/>
    </row>
    <row r="125" spans="1:35" s="28" customFormat="1" ht="19.95" customHeight="1" thickTop="1" x14ac:dyDescent="0.3">
      <c r="A125" s="320" t="str">
        <f>IF(B$1="SWITCH TO ENGLISH",AB125,AC125)</f>
        <v>[PLN m]</v>
      </c>
      <c r="B125" s="157" t="str">
        <f>B107</f>
        <v>Q2 2018</v>
      </c>
      <c r="C125" s="157" t="str">
        <f t="shared" ref="C125:G125" si="7">C107</f>
        <v>Q2 2017</v>
      </c>
      <c r="D125" s="157" t="str">
        <f t="shared" si="7"/>
        <v>y/y</v>
      </c>
      <c r="E125" s="157" t="str">
        <f t="shared" si="7"/>
        <v>H1 2018</v>
      </c>
      <c r="F125" s="157" t="str">
        <f t="shared" si="7"/>
        <v>H1 2017</v>
      </c>
      <c r="G125" s="157" t="str">
        <f t="shared" si="7"/>
        <v>y/y</v>
      </c>
      <c r="H125" s="24"/>
      <c r="I125" s="192"/>
      <c r="J125" s="192"/>
      <c r="K125" s="192"/>
      <c r="L125" s="192"/>
      <c r="M125" s="193"/>
      <c r="N125" s="193"/>
      <c r="O125" s="193"/>
      <c r="P125" s="193"/>
      <c r="Q125" s="193"/>
      <c r="R125" s="193"/>
      <c r="S125" s="120"/>
      <c r="T125" s="120"/>
      <c r="U125" s="120"/>
      <c r="V125" s="120"/>
      <c r="W125" s="120"/>
      <c r="X125" s="120"/>
      <c r="Y125" s="120"/>
      <c r="Z125" s="24"/>
      <c r="AA125" s="24"/>
      <c r="AB125" s="278" t="s">
        <v>13</v>
      </c>
      <c r="AC125" s="278" t="s">
        <v>54</v>
      </c>
      <c r="AD125" s="248"/>
      <c r="AE125" s="248"/>
      <c r="AF125" s="248"/>
      <c r="AG125" s="247"/>
      <c r="AH125" s="247"/>
      <c r="AI125" s="247"/>
    </row>
    <row r="126" spans="1:35" s="28" customFormat="1" ht="19.95" customHeight="1" x14ac:dyDescent="0.3">
      <c r="A126" s="321" t="str">
        <f>IF(B$1="SWITCH TO ENGLISH",AB126,AC126)</f>
        <v>Sales, including</v>
      </c>
      <c r="B126" s="158">
        <v>3268</v>
      </c>
      <c r="C126" s="158">
        <v>3677</v>
      </c>
      <c r="D126" s="128">
        <v>-0.11</v>
      </c>
      <c r="E126" s="158">
        <v>6918</v>
      </c>
      <c r="F126" s="158">
        <v>7630</v>
      </c>
      <c r="G126" s="128">
        <v>-0.09</v>
      </c>
      <c r="H126" s="24"/>
      <c r="I126" s="204"/>
      <c r="J126" s="204"/>
      <c r="K126" s="204"/>
      <c r="L126" s="204"/>
      <c r="M126" s="221"/>
      <c r="N126" s="221"/>
      <c r="O126" s="199"/>
      <c r="P126" s="221"/>
      <c r="Q126" s="221"/>
      <c r="R126" s="199"/>
      <c r="S126" s="120"/>
      <c r="T126" s="120"/>
      <c r="U126" s="120"/>
      <c r="V126" s="120"/>
      <c r="W126" s="120"/>
      <c r="X126" s="120"/>
      <c r="Y126" s="120"/>
      <c r="Z126" s="24"/>
      <c r="AA126" s="24"/>
      <c r="AB126" s="278" t="s">
        <v>129</v>
      </c>
      <c r="AC126" s="278" t="s">
        <v>130</v>
      </c>
      <c r="AD126" s="248"/>
      <c r="AE126" s="248"/>
      <c r="AF126" s="248"/>
      <c r="AG126" s="247"/>
      <c r="AH126" s="247"/>
      <c r="AI126" s="247"/>
    </row>
    <row r="127" spans="1:35" s="28" customFormat="1" ht="19.95" customHeight="1" x14ac:dyDescent="0.3">
      <c r="A127" s="315" t="str">
        <f>IF(B$1="SWITCH TO ENGLISH",AB127,AC127)</f>
        <v>Sale of electricity</v>
      </c>
      <c r="B127" s="126">
        <v>2400</v>
      </c>
      <c r="C127" s="126">
        <v>2245</v>
      </c>
      <c r="D127" s="127">
        <v>7.0000000000000007E-2</v>
      </c>
      <c r="E127" s="126">
        <v>4907</v>
      </c>
      <c r="F127" s="126">
        <v>4748</v>
      </c>
      <c r="G127" s="127">
        <v>0.03</v>
      </c>
      <c r="H127" s="24"/>
      <c r="I127" s="194"/>
      <c r="J127" s="194"/>
      <c r="K127" s="194"/>
      <c r="L127" s="194"/>
      <c r="M127" s="195"/>
      <c r="N127" s="195"/>
      <c r="O127" s="196"/>
      <c r="P127" s="195"/>
      <c r="Q127" s="195"/>
      <c r="R127" s="196"/>
      <c r="S127" s="120"/>
      <c r="T127" s="120"/>
      <c r="U127" s="120"/>
      <c r="V127" s="120"/>
      <c r="W127" s="120"/>
      <c r="X127" s="120"/>
      <c r="Y127" s="120"/>
      <c r="Z127" s="24"/>
      <c r="AA127" s="24"/>
      <c r="AB127" s="279" t="s">
        <v>131</v>
      </c>
      <c r="AC127" s="279" t="s">
        <v>132</v>
      </c>
      <c r="AD127" s="248"/>
      <c r="AE127" s="248"/>
      <c r="AF127" s="248"/>
      <c r="AG127" s="247"/>
      <c r="AH127" s="247"/>
      <c r="AI127" s="247"/>
    </row>
    <row r="128" spans="1:35" s="28" customFormat="1" ht="19.95" customHeight="1" x14ac:dyDescent="0.3">
      <c r="A128" s="315" t="str">
        <f>IF(B$1="SWITCH TO ENGLISH",AB128,AC128)</f>
        <v>Revenues from distribution services*</v>
      </c>
      <c r="B128" s="129">
        <v>12</v>
      </c>
      <c r="C128" s="129">
        <v>989</v>
      </c>
      <c r="D128" s="128">
        <v>-0.99</v>
      </c>
      <c r="E128" s="129">
        <v>24</v>
      </c>
      <c r="F128" s="126">
        <v>2052</v>
      </c>
      <c r="G128" s="128">
        <v>-0.99</v>
      </c>
      <c r="H128" s="24"/>
      <c r="I128" s="194"/>
      <c r="J128" s="194"/>
      <c r="K128" s="194"/>
      <c r="L128" s="194"/>
      <c r="M128" s="197"/>
      <c r="N128" s="197"/>
      <c r="O128" s="199"/>
      <c r="P128" s="197"/>
      <c r="Q128" s="195"/>
      <c r="R128" s="199"/>
      <c r="S128" s="120"/>
      <c r="T128" s="120"/>
      <c r="U128" s="120"/>
      <c r="V128" s="120"/>
      <c r="W128" s="120"/>
      <c r="X128" s="120"/>
      <c r="Y128" s="120"/>
      <c r="Z128" s="24"/>
      <c r="AA128" s="24"/>
      <c r="AB128" s="279" t="s">
        <v>234</v>
      </c>
      <c r="AC128" s="279" t="s">
        <v>252</v>
      </c>
      <c r="AD128" s="248"/>
      <c r="AE128" s="248"/>
      <c r="AF128" s="248"/>
      <c r="AG128" s="247"/>
      <c r="AH128" s="247"/>
      <c r="AI128" s="247"/>
    </row>
    <row r="129" spans="1:35" s="28" customFormat="1" ht="19.95" customHeight="1" x14ac:dyDescent="0.3">
      <c r="A129" s="315" t="str">
        <f>IF(B$1="SWITCH TO ENGLISH",AB129,AC129)</f>
        <v>Sale of CO2 allowances</v>
      </c>
      <c r="B129" s="129">
        <v>55</v>
      </c>
      <c r="C129" s="129">
        <v>159</v>
      </c>
      <c r="D129" s="128">
        <v>-0.65</v>
      </c>
      <c r="E129" s="129">
        <v>124</v>
      </c>
      <c r="F129" s="129">
        <v>219</v>
      </c>
      <c r="G129" s="128">
        <v>-0.43</v>
      </c>
      <c r="H129" s="24"/>
      <c r="I129" s="194"/>
      <c r="J129" s="194"/>
      <c r="K129" s="194"/>
      <c r="L129" s="194"/>
      <c r="M129" s="197"/>
      <c r="N129" s="197"/>
      <c r="O129" s="199"/>
      <c r="P129" s="197"/>
      <c r="Q129" s="197"/>
      <c r="R129" s="199"/>
      <c r="S129" s="120"/>
      <c r="T129" s="120"/>
      <c r="U129" s="120"/>
      <c r="V129" s="120"/>
      <c r="W129" s="120"/>
      <c r="X129" s="120"/>
      <c r="Y129" s="120"/>
      <c r="Z129" s="24"/>
      <c r="AA129" s="24"/>
      <c r="AB129" s="279" t="s">
        <v>237</v>
      </c>
      <c r="AC129" s="279" t="s">
        <v>254</v>
      </c>
      <c r="AD129" s="248"/>
      <c r="AE129" s="248"/>
      <c r="AF129" s="248"/>
      <c r="AG129" s="247"/>
      <c r="AH129" s="247"/>
      <c r="AI129" s="247"/>
    </row>
    <row r="130" spans="1:35" s="28" customFormat="1" ht="19.95" customHeight="1" x14ac:dyDescent="0.3">
      <c r="A130" s="315" t="str">
        <f>IF(B$1="SWITCH TO ENGLISH",AB130,AC130)</f>
        <v>Sale of natural gas</v>
      </c>
      <c r="B130" s="129">
        <v>85</v>
      </c>
      <c r="C130" s="129">
        <v>151</v>
      </c>
      <c r="D130" s="128">
        <v>-0.44</v>
      </c>
      <c r="E130" s="129">
        <v>340</v>
      </c>
      <c r="F130" s="129">
        <v>316</v>
      </c>
      <c r="G130" s="127">
        <v>0.08</v>
      </c>
      <c r="H130" s="24"/>
      <c r="I130" s="194"/>
      <c r="J130" s="194"/>
      <c r="K130" s="194"/>
      <c r="L130" s="194"/>
      <c r="M130" s="197"/>
      <c r="N130" s="197"/>
      <c r="O130" s="199"/>
      <c r="P130" s="197"/>
      <c r="Q130" s="197"/>
      <c r="R130" s="196"/>
      <c r="S130" s="120"/>
      <c r="T130" s="120"/>
      <c r="U130" s="120"/>
      <c r="V130" s="120"/>
      <c r="W130" s="120"/>
      <c r="X130" s="120"/>
      <c r="Y130" s="120"/>
      <c r="Z130" s="24"/>
      <c r="AA130" s="24"/>
      <c r="AB130" s="279" t="s">
        <v>238</v>
      </c>
      <c r="AC130" s="279" t="s">
        <v>255</v>
      </c>
      <c r="AD130" s="248"/>
      <c r="AE130" s="248"/>
      <c r="AF130" s="248"/>
      <c r="AG130" s="247"/>
      <c r="AH130" s="247"/>
      <c r="AI130" s="247"/>
    </row>
    <row r="131" spans="1:35" s="28" customFormat="1" ht="19.95" customHeight="1" thickBot="1" x14ac:dyDescent="0.35">
      <c r="A131" s="313" t="str">
        <f>IF(B$1="SWITCH TO ENGLISH",AB131,AC131)</f>
        <v>Sale of other fuels**</v>
      </c>
      <c r="B131" s="131">
        <v>577</v>
      </c>
      <c r="C131" s="131">
        <v>0</v>
      </c>
      <c r="D131" s="131" t="s">
        <v>217</v>
      </c>
      <c r="E131" s="159">
        <v>1223</v>
      </c>
      <c r="F131" s="131">
        <v>0</v>
      </c>
      <c r="G131" s="131" t="s">
        <v>217</v>
      </c>
      <c r="H131" s="24"/>
      <c r="I131" s="194"/>
      <c r="J131" s="194"/>
      <c r="K131" s="194"/>
      <c r="L131" s="194"/>
      <c r="M131" s="197"/>
      <c r="N131" s="197"/>
      <c r="O131" s="197"/>
      <c r="P131" s="195"/>
      <c r="Q131" s="197"/>
      <c r="R131" s="197"/>
      <c r="S131" s="120"/>
      <c r="T131" s="120"/>
      <c r="U131" s="120"/>
      <c r="V131" s="120"/>
      <c r="W131" s="120"/>
      <c r="X131" s="120"/>
      <c r="Y131" s="120"/>
      <c r="Z131" s="24"/>
      <c r="AA131" s="24"/>
      <c r="AB131" s="279" t="s">
        <v>239</v>
      </c>
      <c r="AC131" s="279" t="s">
        <v>256</v>
      </c>
      <c r="AD131" s="248"/>
      <c r="AE131" s="248"/>
      <c r="AF131" s="248"/>
      <c r="AG131" s="247"/>
      <c r="AH131" s="247"/>
      <c r="AI131" s="247"/>
    </row>
    <row r="132" spans="1:35" s="28" customFormat="1" ht="19.95" customHeight="1" x14ac:dyDescent="0.3">
      <c r="A132" s="314" t="str">
        <f>IF(B$1="SWITCH TO ENGLISH",AB132,AC132)</f>
        <v>Cost by kind, including</v>
      </c>
      <c r="B132" s="132">
        <v>378</v>
      </c>
      <c r="C132" s="132">
        <v>323</v>
      </c>
      <c r="D132" s="145">
        <v>0.17</v>
      </c>
      <c r="E132" s="132">
        <v>763</v>
      </c>
      <c r="F132" s="132">
        <v>671</v>
      </c>
      <c r="G132" s="145">
        <v>0.14000000000000001</v>
      </c>
      <c r="H132" s="24"/>
      <c r="I132" s="204"/>
      <c r="J132" s="204"/>
      <c r="K132" s="204"/>
      <c r="L132" s="204"/>
      <c r="M132" s="205"/>
      <c r="N132" s="205"/>
      <c r="O132" s="199"/>
      <c r="P132" s="205"/>
      <c r="Q132" s="205"/>
      <c r="R132" s="199"/>
      <c r="S132" s="120"/>
      <c r="T132" s="120"/>
      <c r="U132" s="120"/>
      <c r="V132" s="120"/>
      <c r="W132" s="120"/>
      <c r="X132" s="120"/>
      <c r="Y132" s="120"/>
      <c r="Z132" s="24"/>
      <c r="AA132" s="24"/>
      <c r="AB132" s="278" t="s">
        <v>138</v>
      </c>
      <c r="AC132" s="278" t="s">
        <v>139</v>
      </c>
      <c r="AD132" s="248"/>
      <c r="AE132" s="248"/>
      <c r="AF132" s="248"/>
      <c r="AG132" s="247"/>
      <c r="AH132" s="247"/>
      <c r="AI132" s="247"/>
    </row>
    <row r="133" spans="1:35" s="28" customFormat="1" ht="19.95" customHeight="1" x14ac:dyDescent="0.3">
      <c r="A133" s="315" t="str">
        <f>IF(B$1="SWITCH TO ENGLISH",AB133,AC133)</f>
        <v>D&amp;A</v>
      </c>
      <c r="B133" s="129">
        <v>6</v>
      </c>
      <c r="C133" s="129">
        <v>6</v>
      </c>
      <c r="D133" s="130">
        <v>0</v>
      </c>
      <c r="E133" s="129">
        <v>13</v>
      </c>
      <c r="F133" s="129">
        <v>13</v>
      </c>
      <c r="G133" s="130">
        <v>0</v>
      </c>
      <c r="H133" s="24"/>
      <c r="I133" s="194"/>
      <c r="J133" s="194"/>
      <c r="K133" s="194"/>
      <c r="L133" s="194"/>
      <c r="M133" s="197"/>
      <c r="N133" s="197"/>
      <c r="O133" s="200"/>
      <c r="P133" s="197"/>
      <c r="Q133" s="197"/>
      <c r="R133" s="200"/>
      <c r="S133" s="120"/>
      <c r="T133" s="120"/>
      <c r="U133" s="120"/>
      <c r="V133" s="120"/>
      <c r="W133" s="120"/>
      <c r="X133" s="120"/>
      <c r="Y133" s="120"/>
      <c r="Z133" s="24"/>
      <c r="AA133" s="24"/>
      <c r="AB133" s="279" t="s">
        <v>140</v>
      </c>
      <c r="AC133" s="279" t="s">
        <v>141</v>
      </c>
      <c r="AD133" s="248"/>
      <c r="AE133" s="248"/>
      <c r="AF133" s="248"/>
      <c r="AG133" s="247"/>
      <c r="AH133" s="247"/>
      <c r="AI133" s="247"/>
    </row>
    <row r="134" spans="1:35" s="28" customFormat="1" ht="19.95" customHeight="1" x14ac:dyDescent="0.3">
      <c r="A134" s="315" t="str">
        <f>IF(B$1="SWITCH TO ENGLISH",AB134,AC134)</f>
        <v xml:space="preserve">Materials </v>
      </c>
      <c r="B134" s="129">
        <v>1</v>
      </c>
      <c r="C134" s="129">
        <v>1</v>
      </c>
      <c r="D134" s="130">
        <v>0</v>
      </c>
      <c r="E134" s="129">
        <v>2</v>
      </c>
      <c r="F134" s="129">
        <v>2</v>
      </c>
      <c r="G134" s="130">
        <v>0</v>
      </c>
      <c r="H134" s="24"/>
      <c r="I134" s="194"/>
      <c r="J134" s="194"/>
      <c r="K134" s="194"/>
      <c r="L134" s="194"/>
      <c r="M134" s="197"/>
      <c r="N134" s="197"/>
      <c r="O134" s="200"/>
      <c r="P134" s="197"/>
      <c r="Q134" s="197"/>
      <c r="R134" s="200"/>
      <c r="S134" s="120"/>
      <c r="T134" s="120"/>
      <c r="U134" s="120"/>
      <c r="V134" s="120"/>
      <c r="W134" s="120"/>
      <c r="X134" s="120"/>
      <c r="Y134" s="120"/>
      <c r="Z134" s="24"/>
      <c r="AA134" s="24"/>
      <c r="AB134" s="279" t="s">
        <v>142</v>
      </c>
      <c r="AC134" s="279" t="s">
        <v>162</v>
      </c>
      <c r="AD134" s="248"/>
      <c r="AE134" s="248"/>
      <c r="AF134" s="248"/>
      <c r="AG134" s="247"/>
      <c r="AH134" s="247"/>
      <c r="AI134" s="247"/>
    </row>
    <row r="135" spans="1:35" s="28" customFormat="1" ht="19.95" customHeight="1" x14ac:dyDescent="0.3">
      <c r="A135" s="315" t="str">
        <f>IF(B$1="SWITCH TO ENGLISH",AB135,AC135)</f>
        <v>Energy</v>
      </c>
      <c r="B135" s="129">
        <v>1</v>
      </c>
      <c r="C135" s="129">
        <v>1</v>
      </c>
      <c r="D135" s="130">
        <v>0</v>
      </c>
      <c r="E135" s="129">
        <v>2</v>
      </c>
      <c r="F135" s="129">
        <v>2</v>
      </c>
      <c r="G135" s="130">
        <v>0</v>
      </c>
      <c r="H135" s="24"/>
      <c r="I135" s="194"/>
      <c r="J135" s="194"/>
      <c r="K135" s="194"/>
      <c r="L135" s="194"/>
      <c r="M135" s="197"/>
      <c r="N135" s="197"/>
      <c r="O135" s="200"/>
      <c r="P135" s="197"/>
      <c r="Q135" s="197"/>
      <c r="R135" s="200"/>
      <c r="S135" s="120"/>
      <c r="T135" s="120"/>
      <c r="U135" s="120"/>
      <c r="V135" s="120"/>
      <c r="W135" s="120"/>
      <c r="X135" s="120"/>
      <c r="Y135" s="120"/>
      <c r="Z135" s="24"/>
      <c r="AA135" s="24"/>
      <c r="AB135" s="279" t="s">
        <v>144</v>
      </c>
      <c r="AC135" s="279" t="s">
        <v>145</v>
      </c>
      <c r="AD135" s="248"/>
      <c r="AE135" s="248"/>
      <c r="AF135" s="248"/>
      <c r="AG135" s="247"/>
      <c r="AH135" s="247"/>
      <c r="AI135" s="247"/>
    </row>
    <row r="136" spans="1:35" s="28" customFormat="1" ht="19.95" customHeight="1" x14ac:dyDescent="0.3">
      <c r="A136" s="315" t="str">
        <f>IF(B$1="SWITCH TO ENGLISH",AB136,AC136)</f>
        <v>External services</v>
      </c>
      <c r="B136" s="129">
        <v>88</v>
      </c>
      <c r="C136" s="129">
        <v>50</v>
      </c>
      <c r="D136" s="128">
        <v>0.76</v>
      </c>
      <c r="E136" s="129">
        <v>173</v>
      </c>
      <c r="F136" s="129">
        <v>99</v>
      </c>
      <c r="G136" s="128">
        <v>0.75</v>
      </c>
      <c r="H136" s="24"/>
      <c r="I136" s="194"/>
      <c r="J136" s="194"/>
      <c r="K136" s="194"/>
      <c r="L136" s="194"/>
      <c r="M136" s="197"/>
      <c r="N136" s="197"/>
      <c r="O136" s="199"/>
      <c r="P136" s="197"/>
      <c r="Q136" s="197"/>
      <c r="R136" s="199"/>
      <c r="S136" s="120"/>
      <c r="T136" s="120"/>
      <c r="U136" s="120"/>
      <c r="V136" s="120"/>
      <c r="W136" s="120"/>
      <c r="X136" s="120"/>
      <c r="Y136" s="120"/>
      <c r="Z136" s="24"/>
      <c r="AA136" s="24"/>
      <c r="AB136" s="279" t="s">
        <v>146</v>
      </c>
      <c r="AC136" s="279" t="s">
        <v>147</v>
      </c>
      <c r="AD136" s="248"/>
      <c r="AE136" s="248"/>
      <c r="AF136" s="248"/>
      <c r="AG136" s="247"/>
      <c r="AH136" s="247"/>
      <c r="AI136" s="247"/>
    </row>
    <row r="137" spans="1:35" s="28" customFormat="1" ht="19.95" customHeight="1" x14ac:dyDescent="0.3">
      <c r="A137" s="315" t="str">
        <f>IF(B$1="SWITCH TO ENGLISH",AB137,AC137)</f>
        <v>Taxes and charges</v>
      </c>
      <c r="B137" s="129">
        <v>179</v>
      </c>
      <c r="C137" s="129">
        <v>181</v>
      </c>
      <c r="D137" s="127">
        <v>-0.01</v>
      </c>
      <c r="E137" s="129">
        <v>377</v>
      </c>
      <c r="F137" s="129">
        <v>383</v>
      </c>
      <c r="G137" s="127">
        <v>-0.02</v>
      </c>
      <c r="H137" s="24"/>
      <c r="I137" s="194"/>
      <c r="J137" s="194"/>
      <c r="K137" s="194"/>
      <c r="L137" s="194"/>
      <c r="M137" s="197"/>
      <c r="N137" s="197"/>
      <c r="O137" s="196"/>
      <c r="P137" s="197"/>
      <c r="Q137" s="197"/>
      <c r="R137" s="196"/>
      <c r="S137" s="120"/>
      <c r="T137" s="120"/>
      <c r="U137" s="120"/>
      <c r="V137" s="120"/>
      <c r="W137" s="120"/>
      <c r="X137" s="120"/>
      <c r="Y137" s="120"/>
      <c r="Z137" s="24"/>
      <c r="AA137" s="24"/>
      <c r="AB137" s="279" t="s">
        <v>148</v>
      </c>
      <c r="AC137" s="279" t="s">
        <v>149</v>
      </c>
      <c r="AD137" s="248"/>
      <c r="AE137" s="248"/>
      <c r="AF137" s="248"/>
      <c r="AG137" s="247"/>
      <c r="AH137" s="247"/>
      <c r="AI137" s="247"/>
    </row>
    <row r="138" spans="1:35" s="28" customFormat="1" ht="19.95" customHeight="1" x14ac:dyDescent="0.3">
      <c r="A138" s="315" t="str">
        <f>IF(B$1="SWITCH TO ENGLISH",AB138,AC138)</f>
        <v>Personnel expenses</v>
      </c>
      <c r="B138" s="129">
        <v>74</v>
      </c>
      <c r="C138" s="129">
        <v>69</v>
      </c>
      <c r="D138" s="128">
        <v>7.0000000000000007E-2</v>
      </c>
      <c r="E138" s="129">
        <v>150</v>
      </c>
      <c r="F138" s="129">
        <v>140</v>
      </c>
      <c r="G138" s="128">
        <v>7.0000000000000007E-2</v>
      </c>
      <c r="H138" s="24"/>
      <c r="I138" s="194"/>
      <c r="J138" s="194"/>
      <c r="K138" s="194"/>
      <c r="L138" s="194"/>
      <c r="M138" s="197"/>
      <c r="N138" s="197"/>
      <c r="O138" s="199"/>
      <c r="P138" s="197"/>
      <c r="Q138" s="197"/>
      <c r="R138" s="199"/>
      <c r="S138" s="120"/>
      <c r="T138" s="120"/>
      <c r="U138" s="120"/>
      <c r="V138" s="120"/>
      <c r="W138" s="120"/>
      <c r="X138" s="120"/>
      <c r="Y138" s="120"/>
      <c r="Z138" s="24"/>
      <c r="AA138" s="24"/>
      <c r="AB138" s="279" t="s">
        <v>150</v>
      </c>
      <c r="AC138" s="279" t="s">
        <v>151</v>
      </c>
      <c r="AD138" s="248"/>
      <c r="AE138" s="248"/>
      <c r="AF138" s="248"/>
      <c r="AG138" s="247"/>
      <c r="AH138" s="247"/>
      <c r="AI138" s="247"/>
    </row>
    <row r="139" spans="1:35" s="28" customFormat="1" ht="19.95" customHeight="1" thickBot="1" x14ac:dyDescent="0.35">
      <c r="A139" s="313" t="str">
        <f>IF(B$1="SWITCH TO ENGLISH",AB139,AC139)</f>
        <v>Other cost</v>
      </c>
      <c r="B139" s="131">
        <v>29</v>
      </c>
      <c r="C139" s="131">
        <v>15</v>
      </c>
      <c r="D139" s="142">
        <v>0.93</v>
      </c>
      <c r="E139" s="131">
        <v>46</v>
      </c>
      <c r="F139" s="131">
        <v>32</v>
      </c>
      <c r="G139" s="142">
        <v>0.44</v>
      </c>
      <c r="H139" s="24"/>
      <c r="I139" s="194"/>
      <c r="J139" s="194"/>
      <c r="K139" s="194"/>
      <c r="L139" s="194"/>
      <c r="M139" s="197"/>
      <c r="N139" s="197"/>
      <c r="O139" s="199"/>
      <c r="P139" s="197"/>
      <c r="Q139" s="197"/>
      <c r="R139" s="199"/>
      <c r="S139" s="120"/>
      <c r="T139" s="120"/>
      <c r="U139" s="120"/>
      <c r="V139" s="120"/>
      <c r="W139" s="120"/>
      <c r="X139" s="120"/>
      <c r="Y139" s="120"/>
      <c r="Z139" s="24"/>
      <c r="AA139" s="24"/>
      <c r="AB139" s="279" t="s">
        <v>152</v>
      </c>
      <c r="AC139" s="279" t="s">
        <v>153</v>
      </c>
      <c r="AD139" s="248"/>
      <c r="AE139" s="248"/>
      <c r="AF139" s="248"/>
      <c r="AG139" s="247"/>
      <c r="AH139" s="247"/>
      <c r="AI139" s="247"/>
    </row>
    <row r="140" spans="1:35" s="28" customFormat="1" ht="19.95" customHeight="1" x14ac:dyDescent="0.3">
      <c r="A140" s="316" t="str">
        <f>IF(B$1="SWITCH TO ENGLISH",AB140,AC140)</f>
        <v>Cost of products sold</v>
      </c>
      <c r="B140" s="151">
        <v>53</v>
      </c>
      <c r="C140" s="151">
        <v>28</v>
      </c>
      <c r="D140" s="145">
        <v>0.89</v>
      </c>
      <c r="E140" s="151">
        <v>108</v>
      </c>
      <c r="F140" s="151">
        <v>60</v>
      </c>
      <c r="G140" s="145">
        <v>0.8</v>
      </c>
      <c r="H140" s="24"/>
      <c r="I140" s="194"/>
      <c r="J140" s="194"/>
      <c r="K140" s="194"/>
      <c r="L140" s="194"/>
      <c r="M140" s="197"/>
      <c r="N140" s="197"/>
      <c r="O140" s="199"/>
      <c r="P140" s="197"/>
      <c r="Q140" s="197"/>
      <c r="R140" s="199"/>
      <c r="S140" s="120"/>
      <c r="T140" s="120"/>
      <c r="U140" s="120"/>
      <c r="V140" s="120"/>
      <c r="W140" s="120"/>
      <c r="X140" s="120"/>
      <c r="Y140" s="120"/>
      <c r="Z140" s="24"/>
      <c r="AA140" s="24"/>
      <c r="AB140" s="279" t="s">
        <v>163</v>
      </c>
      <c r="AC140" s="279" t="s">
        <v>155</v>
      </c>
      <c r="AD140" s="248"/>
      <c r="AE140" s="248"/>
      <c r="AF140" s="248"/>
      <c r="AG140" s="247"/>
      <c r="AH140" s="247"/>
      <c r="AI140" s="247"/>
    </row>
    <row r="141" spans="1:35" s="28" customFormat="1" ht="19.95" customHeight="1" x14ac:dyDescent="0.3">
      <c r="A141" s="291" t="str">
        <f>IF(B$1="SWITCH TO ENGLISH",AB141,AC141)</f>
        <v>Cost of goods sold***</v>
      </c>
      <c r="B141" s="172">
        <v>2833</v>
      </c>
      <c r="C141" s="172">
        <v>3208</v>
      </c>
      <c r="D141" s="173">
        <v>-0.12</v>
      </c>
      <c r="E141" s="172">
        <v>5962</v>
      </c>
      <c r="F141" s="172">
        <v>6599</v>
      </c>
      <c r="G141" s="173">
        <v>-0.1</v>
      </c>
      <c r="H141" s="24"/>
      <c r="I141" s="194"/>
      <c r="J141" s="194"/>
      <c r="K141" s="194"/>
      <c r="L141" s="194"/>
      <c r="M141" s="195"/>
      <c r="N141" s="195"/>
      <c r="O141" s="196"/>
      <c r="P141" s="195"/>
      <c r="Q141" s="195"/>
      <c r="R141" s="196"/>
      <c r="S141" s="120"/>
      <c r="T141" s="120"/>
      <c r="U141" s="120"/>
      <c r="V141" s="120"/>
      <c r="W141" s="120"/>
      <c r="X141" s="120"/>
      <c r="Y141" s="120"/>
      <c r="Z141" s="24"/>
      <c r="AA141" s="24"/>
      <c r="AB141" s="279" t="s">
        <v>240</v>
      </c>
      <c r="AC141" s="279" t="s">
        <v>257</v>
      </c>
      <c r="AD141" s="248"/>
      <c r="AE141" s="248"/>
      <c r="AF141" s="248"/>
      <c r="AG141" s="247"/>
      <c r="AH141" s="247"/>
      <c r="AI141" s="247"/>
    </row>
    <row r="142" spans="1:35" s="28" customFormat="1" ht="19.95" customHeight="1" x14ac:dyDescent="0.3">
      <c r="A142" s="291" t="str">
        <f>IF(B$1="SWITCH TO ENGLISH",AB142,AC142)</f>
        <v>EBIT</v>
      </c>
      <c r="B142" s="174">
        <v>108</v>
      </c>
      <c r="C142" s="174">
        <v>172</v>
      </c>
      <c r="D142" s="176">
        <v>-0.37</v>
      </c>
      <c r="E142" s="174">
        <v>290</v>
      </c>
      <c r="F142" s="174">
        <v>409</v>
      </c>
      <c r="G142" s="176">
        <v>-0.28999999999999998</v>
      </c>
      <c r="H142" s="24"/>
      <c r="I142" s="194"/>
      <c r="J142" s="194"/>
      <c r="K142" s="194"/>
      <c r="L142" s="194"/>
      <c r="M142" s="197"/>
      <c r="N142" s="197"/>
      <c r="O142" s="199"/>
      <c r="P142" s="197"/>
      <c r="Q142" s="197"/>
      <c r="R142" s="199"/>
      <c r="S142" s="120"/>
      <c r="T142" s="120"/>
      <c r="U142" s="120"/>
      <c r="V142" s="120"/>
      <c r="W142" s="120"/>
      <c r="X142" s="120"/>
      <c r="Y142" s="120"/>
      <c r="Z142" s="24"/>
      <c r="AA142" s="24"/>
      <c r="AB142" s="279" t="s">
        <v>27</v>
      </c>
      <c r="AC142" s="279" t="s">
        <v>27</v>
      </c>
      <c r="AD142" s="248"/>
      <c r="AE142" s="248"/>
      <c r="AF142" s="248"/>
      <c r="AG142" s="247"/>
      <c r="AH142" s="247"/>
      <c r="AI142" s="247"/>
    </row>
    <row r="143" spans="1:35" s="28" customFormat="1" ht="19.95" customHeight="1" x14ac:dyDescent="0.3">
      <c r="A143" s="291" t="str">
        <f>IF(B$1="SWITCH TO ENGLISH",AB143,AC143)</f>
        <v>EBITDA</v>
      </c>
      <c r="B143" s="174">
        <v>113</v>
      </c>
      <c r="C143" s="174">
        <v>179</v>
      </c>
      <c r="D143" s="176">
        <v>-0.37</v>
      </c>
      <c r="E143" s="174">
        <v>302</v>
      </c>
      <c r="F143" s="174">
        <v>422</v>
      </c>
      <c r="G143" s="176">
        <v>-0.28000000000000003</v>
      </c>
      <c r="H143" s="24"/>
      <c r="I143" s="194"/>
      <c r="J143" s="194"/>
      <c r="K143" s="194"/>
      <c r="L143" s="194"/>
      <c r="M143" s="197"/>
      <c r="N143" s="197"/>
      <c r="O143" s="199"/>
      <c r="P143" s="197"/>
      <c r="Q143" s="197"/>
      <c r="R143" s="199"/>
      <c r="S143" s="120"/>
      <c r="T143" s="120"/>
      <c r="U143" s="120"/>
      <c r="V143" s="120"/>
      <c r="W143" s="120"/>
      <c r="X143" s="120"/>
      <c r="Y143" s="120"/>
      <c r="Z143" s="24"/>
      <c r="AA143" s="24"/>
      <c r="AB143" s="279" t="s">
        <v>22</v>
      </c>
      <c r="AC143" s="279" t="s">
        <v>22</v>
      </c>
      <c r="AD143" s="248"/>
      <c r="AE143" s="248"/>
      <c r="AF143" s="248"/>
      <c r="AG143" s="247"/>
      <c r="AH143" s="247"/>
      <c r="AI143" s="247"/>
    </row>
    <row r="144" spans="1:35" s="28" customFormat="1" ht="19.95" customHeight="1" x14ac:dyDescent="0.3">
      <c r="A144" s="292"/>
      <c r="B144" s="138"/>
      <c r="C144" s="138"/>
      <c r="D144" s="160"/>
      <c r="E144" s="24"/>
      <c r="F144" s="24"/>
      <c r="G144" s="24"/>
      <c r="H144" s="24"/>
      <c r="I144" s="120"/>
      <c r="J144" s="120"/>
      <c r="K144" s="120"/>
      <c r="L144" s="120"/>
      <c r="M144" s="120"/>
      <c r="N144" s="120"/>
      <c r="O144" s="120"/>
      <c r="P144" s="120"/>
      <c r="Q144" s="120"/>
      <c r="R144" s="120"/>
      <c r="S144" s="120"/>
      <c r="T144" s="120"/>
      <c r="U144" s="120"/>
      <c r="V144" s="120"/>
      <c r="W144" s="120"/>
      <c r="X144" s="120"/>
      <c r="Y144" s="120"/>
      <c r="Z144" s="24"/>
      <c r="AA144" s="24"/>
      <c r="AB144" s="280"/>
      <c r="AC144" s="280"/>
      <c r="AD144" s="248"/>
      <c r="AE144" s="248"/>
      <c r="AF144" s="248"/>
      <c r="AG144" s="247"/>
      <c r="AH144" s="247"/>
      <c r="AI144" s="247"/>
    </row>
    <row r="145" spans="1:35" s="17" customFormat="1" ht="19.95" customHeight="1" thickBot="1" x14ac:dyDescent="0.35">
      <c r="A145" s="289" t="str">
        <f>IF(B$1="SWITCH TO ENGLISH",AB145,AC145)</f>
        <v>Consolidated Cash Flows</v>
      </c>
      <c r="B145" s="136"/>
      <c r="C145" s="136"/>
      <c r="D145" s="136"/>
      <c r="E145" s="19"/>
      <c r="F145" s="19"/>
      <c r="G145" s="19"/>
      <c r="H145" s="19"/>
      <c r="I145" s="330"/>
      <c r="J145" s="330"/>
      <c r="K145" s="330"/>
      <c r="L145" s="330"/>
      <c r="M145" s="330"/>
      <c r="N145" s="330"/>
      <c r="O145" s="330"/>
      <c r="P145" s="202"/>
      <c r="Q145" s="202"/>
      <c r="R145" s="202"/>
      <c r="S145" s="12"/>
      <c r="T145" s="120"/>
      <c r="U145" s="120"/>
      <c r="V145" s="120"/>
      <c r="W145" s="120"/>
      <c r="X145" s="120"/>
      <c r="Y145" s="120"/>
      <c r="Z145" s="19"/>
      <c r="AA145" s="19"/>
      <c r="AB145" s="277" t="s">
        <v>172</v>
      </c>
      <c r="AC145" s="277" t="s">
        <v>173</v>
      </c>
      <c r="AD145" s="249"/>
      <c r="AE145" s="249"/>
      <c r="AF145" s="249"/>
      <c r="AG145" s="250"/>
      <c r="AH145" s="250"/>
      <c r="AI145" s="250"/>
    </row>
    <row r="146" spans="1:35" s="28" customFormat="1" ht="19.95" customHeight="1" thickBot="1" x14ac:dyDescent="0.35">
      <c r="A146" s="322" t="str">
        <f>IF(B$1="SWITCH TO ENGLISH",AB146,AC146)</f>
        <v>[PLN m]</v>
      </c>
      <c r="B146" s="161" t="str">
        <f>B125</f>
        <v>Q2 2018</v>
      </c>
      <c r="C146" s="161" t="str">
        <f>C125</f>
        <v>Q2 2017</v>
      </c>
      <c r="D146" s="226"/>
      <c r="E146" s="226" t="str">
        <f>E125</f>
        <v>H1 2018</v>
      </c>
      <c r="F146" s="226" t="str">
        <f>F125</f>
        <v>H1 2017</v>
      </c>
      <c r="G146" s="226"/>
      <c r="H146" s="24"/>
      <c r="I146" s="192"/>
      <c r="J146" s="192"/>
      <c r="K146" s="192"/>
      <c r="L146" s="192"/>
      <c r="M146" s="223"/>
      <c r="N146" s="223"/>
      <c r="O146" s="224"/>
      <c r="P146" s="223"/>
      <c r="Q146" s="223"/>
      <c r="R146" s="224"/>
      <c r="S146" s="120"/>
      <c r="T146" s="120"/>
      <c r="U146" s="120"/>
      <c r="V146" s="120"/>
      <c r="W146" s="120"/>
      <c r="X146" s="120"/>
      <c r="Y146" s="120"/>
      <c r="Z146" s="24"/>
      <c r="AA146" s="24"/>
      <c r="AB146" s="278" t="s">
        <v>241</v>
      </c>
      <c r="AC146" s="278" t="s">
        <v>54</v>
      </c>
      <c r="AD146" s="248"/>
      <c r="AE146" s="248"/>
      <c r="AF146" s="248"/>
      <c r="AG146" s="247"/>
      <c r="AH146" s="247"/>
      <c r="AI146" s="247"/>
    </row>
    <row r="147" spans="1:35" s="28" customFormat="1" ht="19.95" customHeight="1" x14ac:dyDescent="0.3">
      <c r="A147" s="323" t="str">
        <f>IF(B$1="SWITCH TO ENGLISH",AB147,AC147)</f>
        <v>Operating CF</v>
      </c>
      <c r="B147" s="141">
        <v>1002</v>
      </c>
      <c r="C147" s="272">
        <v>1645</v>
      </c>
      <c r="D147" s="180"/>
      <c r="E147" s="172">
        <v>2683</v>
      </c>
      <c r="F147" s="172">
        <v>3282</v>
      </c>
      <c r="G147" s="180"/>
      <c r="H147" s="24"/>
      <c r="I147" s="194"/>
      <c r="J147" s="194"/>
      <c r="K147" s="194"/>
      <c r="L147" s="194"/>
      <c r="M147" s="195"/>
      <c r="N147" s="195"/>
      <c r="O147" s="203"/>
      <c r="P147" s="195"/>
      <c r="Q147" s="195"/>
      <c r="R147" s="203"/>
      <c r="S147" s="120"/>
      <c r="T147" s="120"/>
      <c r="U147" s="120"/>
      <c r="V147" s="120"/>
      <c r="W147" s="120"/>
      <c r="X147" s="120"/>
      <c r="Y147" s="120"/>
      <c r="Z147" s="24"/>
      <c r="AA147" s="24"/>
      <c r="AB147" s="279" t="s">
        <v>174</v>
      </c>
      <c r="AC147" s="279" t="s">
        <v>175</v>
      </c>
      <c r="AD147" s="248"/>
      <c r="AE147" s="248"/>
      <c r="AF147" s="248"/>
      <c r="AG147" s="247"/>
      <c r="AH147" s="247"/>
      <c r="AI147" s="247"/>
    </row>
    <row r="148" spans="1:35" s="28" customFormat="1" ht="19.95" customHeight="1" x14ac:dyDescent="0.3">
      <c r="A148" s="315" t="str">
        <f>IF(B$1="SWITCH TO ENGLISH",AB148,AC148)</f>
        <v>Investing CF</v>
      </c>
      <c r="B148" s="126">
        <v>-1087</v>
      </c>
      <c r="C148" s="126">
        <v>-1016</v>
      </c>
      <c r="D148" s="180"/>
      <c r="E148" s="172">
        <v>-2905</v>
      </c>
      <c r="F148" s="174">
        <v>-591</v>
      </c>
      <c r="G148" s="180"/>
      <c r="H148" s="24"/>
      <c r="I148" s="194"/>
      <c r="J148" s="194"/>
      <c r="K148" s="194"/>
      <c r="L148" s="194"/>
      <c r="M148" s="195"/>
      <c r="N148" s="195"/>
      <c r="O148" s="203"/>
      <c r="P148" s="195"/>
      <c r="Q148" s="197"/>
      <c r="R148" s="203"/>
      <c r="S148" s="120"/>
      <c r="T148" s="120"/>
      <c r="U148" s="120"/>
      <c r="V148" s="120"/>
      <c r="W148" s="120"/>
      <c r="X148" s="120"/>
      <c r="Y148" s="120"/>
      <c r="Z148" s="24"/>
      <c r="AA148" s="24"/>
      <c r="AB148" s="279" t="s">
        <v>176</v>
      </c>
      <c r="AC148" s="279" t="s">
        <v>177</v>
      </c>
      <c r="AD148" s="246"/>
      <c r="AE148" s="246"/>
      <c r="AF148" s="246"/>
      <c r="AG148" s="247"/>
      <c r="AH148" s="247"/>
      <c r="AI148" s="247"/>
    </row>
    <row r="149" spans="1:35" s="28" customFormat="1" ht="19.95" customHeight="1" thickBot="1" x14ac:dyDescent="0.35">
      <c r="A149" s="318" t="str">
        <f>IF(B$1="SWITCH TO ENGLISH",AB149,AC149)</f>
        <v>Financial CF</v>
      </c>
      <c r="B149" s="162">
        <v>-1062</v>
      </c>
      <c r="C149" s="163">
        <v>-162</v>
      </c>
      <c r="D149" s="273"/>
      <c r="E149" s="162">
        <v>-1122</v>
      </c>
      <c r="F149" s="163">
        <v>-242</v>
      </c>
      <c r="G149" s="273"/>
      <c r="H149" s="24"/>
      <c r="I149" s="194"/>
      <c r="J149" s="194"/>
      <c r="K149" s="194"/>
      <c r="L149" s="194"/>
      <c r="M149" s="195"/>
      <c r="N149" s="197"/>
      <c r="O149" s="203"/>
      <c r="P149" s="195"/>
      <c r="Q149" s="197"/>
      <c r="R149" s="203"/>
      <c r="S149" s="120"/>
      <c r="T149" s="120"/>
      <c r="U149" s="120"/>
      <c r="V149" s="120"/>
      <c r="W149" s="120"/>
      <c r="X149" s="120"/>
      <c r="Y149" s="120"/>
      <c r="Z149" s="24"/>
      <c r="AA149" s="24"/>
      <c r="AB149" s="279" t="s">
        <v>178</v>
      </c>
      <c r="AC149" s="279" t="s">
        <v>179</v>
      </c>
      <c r="AD149" s="246"/>
      <c r="AE149" s="246"/>
      <c r="AF149" s="246"/>
      <c r="AG149" s="247"/>
      <c r="AH149" s="247"/>
      <c r="AI149" s="247"/>
    </row>
    <row r="150" spans="1:35" s="28" customFormat="1" ht="19.95" customHeight="1" thickBot="1" x14ac:dyDescent="0.35">
      <c r="A150" s="324" t="str">
        <f>IF(B$1="SWITCH TO ENGLISH",AB150,AC150)</f>
        <v>Change of cash and equivalents</v>
      </c>
      <c r="B150" s="165">
        <v>-1147</v>
      </c>
      <c r="C150" s="137">
        <v>467</v>
      </c>
      <c r="D150" s="166"/>
      <c r="E150" s="165">
        <v>-1344</v>
      </c>
      <c r="F150" s="165">
        <v>2449</v>
      </c>
      <c r="G150" s="166"/>
      <c r="H150" s="24"/>
      <c r="I150" s="194"/>
      <c r="J150" s="194"/>
      <c r="K150" s="194"/>
      <c r="L150" s="194"/>
      <c r="M150" s="195"/>
      <c r="N150" s="197"/>
      <c r="O150" s="203"/>
      <c r="P150" s="195"/>
      <c r="Q150" s="195"/>
      <c r="R150" s="203"/>
      <c r="S150" s="120"/>
      <c r="T150" s="120"/>
      <c r="U150" s="120"/>
      <c r="V150" s="120"/>
      <c r="W150" s="120"/>
      <c r="X150" s="120"/>
      <c r="Y150" s="120"/>
      <c r="Z150" s="24"/>
      <c r="AA150" s="24"/>
      <c r="AB150" s="279" t="s">
        <v>180</v>
      </c>
      <c r="AC150" s="279" t="s">
        <v>181</v>
      </c>
      <c r="AD150" s="246"/>
      <c r="AE150" s="246"/>
      <c r="AF150" s="246"/>
      <c r="AG150" s="247"/>
      <c r="AH150" s="247"/>
      <c r="AI150" s="247"/>
    </row>
    <row r="151" spans="1:35" s="28" customFormat="1" ht="19.95" customHeight="1" x14ac:dyDescent="0.3">
      <c r="A151" s="77"/>
      <c r="B151" s="167"/>
      <c r="C151" s="167"/>
      <c r="D151" s="56"/>
      <c r="E151" s="24"/>
      <c r="F151" s="24"/>
      <c r="G151" s="24"/>
      <c r="H151" s="24"/>
      <c r="I151" s="120"/>
      <c r="J151" s="120"/>
      <c r="K151" s="120"/>
      <c r="L151" s="120"/>
      <c r="M151" s="120"/>
      <c r="N151" s="120"/>
      <c r="O151" s="120"/>
      <c r="P151" s="120"/>
      <c r="Q151" s="120"/>
      <c r="R151" s="120"/>
      <c r="S151" s="120"/>
      <c r="T151" s="120"/>
      <c r="U151" s="120"/>
      <c r="V151" s="120"/>
      <c r="W151" s="120"/>
      <c r="X151" s="120"/>
      <c r="Y151" s="120"/>
      <c r="Z151" s="24"/>
      <c r="AA151" s="24"/>
      <c r="AB151" s="280"/>
      <c r="AC151" s="278"/>
      <c r="AD151" s="246"/>
      <c r="AE151" s="246"/>
      <c r="AF151" s="246"/>
      <c r="AG151" s="247"/>
      <c r="AH151" s="247"/>
      <c r="AI151" s="247"/>
    </row>
    <row r="152" spans="1:35" s="17" customFormat="1" ht="19.95" customHeight="1" thickBot="1" x14ac:dyDescent="0.35">
      <c r="A152" s="297" t="str">
        <f>IF(B$1="SWITCH TO ENGLISH",AB152,AC152)</f>
        <v>Consolidated Balance Sheet</v>
      </c>
      <c r="B152" s="10"/>
      <c r="C152" s="10"/>
      <c r="D152" s="10"/>
      <c r="E152" s="19"/>
      <c r="F152" s="19"/>
      <c r="G152" s="19"/>
      <c r="H152" s="19"/>
      <c r="I152" s="331"/>
      <c r="J152" s="331"/>
      <c r="K152" s="331"/>
      <c r="L152" s="331"/>
      <c r="M152" s="331"/>
      <c r="N152" s="331"/>
      <c r="O152" s="331"/>
      <c r="P152" s="331"/>
      <c r="Q152" s="331"/>
      <c r="R152" s="331"/>
      <c r="S152" s="12"/>
      <c r="T152" s="120"/>
      <c r="U152" s="120"/>
      <c r="V152" s="120"/>
      <c r="W152" s="120"/>
      <c r="X152" s="120"/>
      <c r="Y152" s="120"/>
      <c r="Z152" s="19"/>
      <c r="AA152" s="19"/>
      <c r="AB152" s="283" t="s">
        <v>182</v>
      </c>
      <c r="AC152" s="277" t="s">
        <v>183</v>
      </c>
      <c r="AD152" s="252" t="s">
        <v>275</v>
      </c>
      <c r="AE152" s="252" t="s">
        <v>276</v>
      </c>
      <c r="AF152" s="252" t="s">
        <v>294</v>
      </c>
      <c r="AG152" s="252" t="s">
        <v>277</v>
      </c>
      <c r="AH152" s="252" t="s">
        <v>278</v>
      </c>
      <c r="AI152" s="252" t="s">
        <v>295</v>
      </c>
    </row>
    <row r="153" spans="1:35" s="28" customFormat="1" ht="19.95" customHeight="1" thickBot="1" x14ac:dyDescent="0.35">
      <c r="A153" s="325" t="str">
        <f>IF(B$1="SWITCH TO ENGLISH",AB153,AC153)</f>
        <v>[PLN m]</v>
      </c>
      <c r="B153" s="168" t="str">
        <f>IF($B$1="SWITCH TO ENGLISH",AD152,AD153)</f>
        <v>Q2 2018 EOP</v>
      </c>
      <c r="C153" s="168" t="str">
        <f t="shared" ref="C153:G153" si="8">IF($B$1="SWITCH TO ENGLISH",AE152,AE153)</f>
        <v>Q2 2018 BOP</v>
      </c>
      <c r="D153" s="168" t="str">
        <f t="shared" si="8"/>
        <v>∆ Q2 2018</v>
      </c>
      <c r="E153" s="168" t="str">
        <f t="shared" si="8"/>
        <v>H1 2018 EOP</v>
      </c>
      <c r="F153" s="168" t="str">
        <f t="shared" si="8"/>
        <v>H1 2018 BOP</v>
      </c>
      <c r="G153" s="168" t="str">
        <f t="shared" si="8"/>
        <v>∆ H1 2018</v>
      </c>
      <c r="H153" s="24"/>
      <c r="I153" s="192"/>
      <c r="J153" s="192"/>
      <c r="K153" s="192"/>
      <c r="L153" s="192"/>
      <c r="M153" s="225"/>
      <c r="N153" s="225"/>
      <c r="O153" s="225"/>
      <c r="P153" s="225"/>
      <c r="Q153" s="225"/>
      <c r="R153" s="225"/>
      <c r="S153" s="120"/>
      <c r="T153" s="120"/>
      <c r="U153" s="120"/>
      <c r="V153" s="120"/>
      <c r="W153" s="120"/>
      <c r="X153" s="120"/>
      <c r="Y153" s="120"/>
      <c r="Z153" s="24"/>
      <c r="AA153" s="24"/>
      <c r="AB153" s="278" t="s">
        <v>241</v>
      </c>
      <c r="AC153" s="278" t="s">
        <v>54</v>
      </c>
      <c r="AD153" s="253" t="s">
        <v>296</v>
      </c>
      <c r="AE153" s="253" t="s">
        <v>297</v>
      </c>
      <c r="AF153" s="253" t="s">
        <v>298</v>
      </c>
      <c r="AG153" s="253" t="s">
        <v>299</v>
      </c>
      <c r="AH153" s="253" t="s">
        <v>300</v>
      </c>
      <c r="AI153" s="253" t="s">
        <v>301</v>
      </c>
    </row>
    <row r="154" spans="1:35" s="124" customFormat="1" ht="19.95" customHeight="1" x14ac:dyDescent="0.3">
      <c r="A154" s="323" t="str">
        <f>IF(B$1="SWITCH TO ENGLISH",AB154,AC154)</f>
        <v>Cash and equivalents</v>
      </c>
      <c r="B154" s="141">
        <v>1208</v>
      </c>
      <c r="C154" s="141">
        <v>2356</v>
      </c>
      <c r="D154" s="141">
        <v>-1148</v>
      </c>
      <c r="E154" s="141">
        <v>1208</v>
      </c>
      <c r="F154" s="141">
        <v>2552</v>
      </c>
      <c r="G154" s="141">
        <v>-1344</v>
      </c>
      <c r="H154" s="120"/>
      <c r="I154" s="194"/>
      <c r="J154" s="194"/>
      <c r="K154" s="194"/>
      <c r="L154" s="194"/>
      <c r="M154" s="195"/>
      <c r="N154" s="195"/>
      <c r="O154" s="195"/>
      <c r="P154" s="195"/>
      <c r="Q154" s="195"/>
      <c r="R154" s="195"/>
      <c r="S154" s="120"/>
      <c r="T154" s="120"/>
      <c r="U154" s="120"/>
      <c r="V154" s="120"/>
      <c r="W154" s="120"/>
      <c r="X154" s="120"/>
      <c r="Y154" s="120"/>
      <c r="Z154" s="120"/>
      <c r="AA154" s="120"/>
      <c r="AB154" s="279" t="s">
        <v>242</v>
      </c>
      <c r="AC154" s="279" t="s">
        <v>197</v>
      </c>
      <c r="AD154" s="246"/>
      <c r="AE154" s="246"/>
      <c r="AF154" s="246"/>
      <c r="AG154" s="247"/>
      <c r="AH154" s="247"/>
      <c r="AI154" s="247"/>
    </row>
    <row r="155" spans="1:35" s="124" customFormat="1" ht="19.95" customHeight="1" x14ac:dyDescent="0.3">
      <c r="A155" s="315" t="str">
        <f>IF(B$1="SWITCH TO ENGLISH",AB155,AC155)</f>
        <v xml:space="preserve">Short term deposits </v>
      </c>
      <c r="B155" s="129">
        <v>7</v>
      </c>
      <c r="C155" s="129">
        <v>6</v>
      </c>
      <c r="D155" s="129">
        <v>1</v>
      </c>
      <c r="E155" s="129">
        <v>7</v>
      </c>
      <c r="F155" s="129">
        <v>6</v>
      </c>
      <c r="G155" s="129">
        <v>1</v>
      </c>
      <c r="H155" s="120"/>
      <c r="I155" s="194"/>
      <c r="J155" s="194"/>
      <c r="K155" s="194"/>
      <c r="L155" s="194"/>
      <c r="M155" s="197"/>
      <c r="N155" s="197"/>
      <c r="O155" s="197"/>
      <c r="P155" s="197"/>
      <c r="Q155" s="197"/>
      <c r="R155" s="197"/>
      <c r="S155" s="120"/>
      <c r="T155" s="120"/>
      <c r="U155" s="120"/>
      <c r="V155" s="120"/>
      <c r="W155" s="120"/>
      <c r="X155" s="120"/>
      <c r="Y155" s="120"/>
      <c r="Z155" s="120"/>
      <c r="AA155" s="120"/>
      <c r="AB155" s="279" t="s">
        <v>243</v>
      </c>
      <c r="AC155" s="279" t="s">
        <v>199</v>
      </c>
      <c r="AD155" s="248"/>
      <c r="AE155" s="248"/>
      <c r="AF155" s="248"/>
      <c r="AG155" s="247"/>
      <c r="AH155" s="247"/>
      <c r="AI155" s="247"/>
    </row>
    <row r="156" spans="1:35" s="124" customFormat="1" ht="19.95" customHeight="1" thickBot="1" x14ac:dyDescent="0.35">
      <c r="A156" s="318" t="str">
        <f>IF(B$1="SWITCH TO ENGLISH",AB156,AC156)</f>
        <v>Restricted cash</v>
      </c>
      <c r="B156" s="163">
        <v>-76</v>
      </c>
      <c r="C156" s="163">
        <v>-38</v>
      </c>
      <c r="D156" s="163">
        <v>-38</v>
      </c>
      <c r="E156" s="163">
        <v>-76</v>
      </c>
      <c r="F156" s="163">
        <v>-92</v>
      </c>
      <c r="G156" s="163">
        <v>16</v>
      </c>
      <c r="H156" s="120"/>
      <c r="I156" s="194"/>
      <c r="J156" s="194"/>
      <c r="K156" s="194"/>
      <c r="L156" s="194"/>
      <c r="M156" s="197"/>
      <c r="N156" s="197"/>
      <c r="O156" s="197"/>
      <c r="P156" s="197"/>
      <c r="Q156" s="197"/>
      <c r="R156" s="197"/>
      <c r="S156" s="120"/>
      <c r="T156" s="120"/>
      <c r="U156" s="120"/>
      <c r="V156" s="120"/>
      <c r="W156" s="120"/>
      <c r="X156" s="120"/>
      <c r="Y156" s="120"/>
      <c r="Z156" s="120"/>
      <c r="AA156" s="120"/>
      <c r="AB156" s="279" t="s">
        <v>200</v>
      </c>
      <c r="AC156" s="279" t="s">
        <v>201</v>
      </c>
      <c r="AD156" s="248"/>
      <c r="AE156" s="248"/>
      <c r="AF156" s="248"/>
      <c r="AG156" s="247"/>
      <c r="AH156" s="247"/>
      <c r="AI156" s="247"/>
    </row>
    <row r="157" spans="1:35" s="124" customFormat="1" ht="19.95" customHeight="1" thickBot="1" x14ac:dyDescent="0.35">
      <c r="A157" s="326" t="str">
        <f>IF(B$1="SWITCH TO ENGLISH",AB157,AC157)</f>
        <v>Disposable cash of PGE Group</v>
      </c>
      <c r="B157" s="169">
        <v>1139</v>
      </c>
      <c r="C157" s="169">
        <v>2324</v>
      </c>
      <c r="D157" s="169">
        <v>-1185</v>
      </c>
      <c r="E157" s="169">
        <v>1139</v>
      </c>
      <c r="F157" s="169">
        <v>2466</v>
      </c>
      <c r="G157" s="169">
        <v>-1327</v>
      </c>
      <c r="H157" s="120"/>
      <c r="I157" s="204"/>
      <c r="J157" s="204"/>
      <c r="K157" s="204"/>
      <c r="L157" s="204"/>
      <c r="M157" s="221"/>
      <c r="N157" s="221"/>
      <c r="O157" s="221"/>
      <c r="P157" s="221"/>
      <c r="Q157" s="221"/>
      <c r="R157" s="221"/>
      <c r="S157" s="120"/>
      <c r="T157" s="120"/>
      <c r="U157" s="120"/>
      <c r="V157" s="120"/>
      <c r="W157" s="120"/>
      <c r="X157" s="120"/>
      <c r="Y157" s="120"/>
      <c r="Z157" s="120"/>
      <c r="AA157" s="120"/>
      <c r="AB157" s="278" t="s">
        <v>202</v>
      </c>
      <c r="AC157" s="278" t="s">
        <v>203</v>
      </c>
      <c r="AD157" s="248"/>
      <c r="AE157" s="248"/>
      <c r="AF157" s="248"/>
      <c r="AG157" s="247"/>
      <c r="AH157" s="247"/>
      <c r="AI157" s="247"/>
    </row>
    <row r="158" spans="1:35" s="124" customFormat="1" ht="19.95" customHeight="1" thickBot="1" x14ac:dyDescent="0.35">
      <c r="A158" s="324" t="str">
        <f>IF(B$1="SWITCH TO ENGLISH",AB158,AC158)</f>
        <v>Short term financial debt</v>
      </c>
      <c r="B158" s="165">
        <v>-3046</v>
      </c>
      <c r="C158" s="165">
        <v>-1629</v>
      </c>
      <c r="D158" s="165">
        <v>-1417</v>
      </c>
      <c r="E158" s="165">
        <v>-3046</v>
      </c>
      <c r="F158" s="165">
        <v>-1623</v>
      </c>
      <c r="G158" s="165">
        <v>-1423</v>
      </c>
      <c r="H158" s="120"/>
      <c r="I158" s="194"/>
      <c r="J158" s="194"/>
      <c r="K158" s="194"/>
      <c r="L158" s="194"/>
      <c r="M158" s="195"/>
      <c r="N158" s="195"/>
      <c r="O158" s="195"/>
      <c r="P158" s="195"/>
      <c r="Q158" s="195"/>
      <c r="R158" s="195"/>
      <c r="S158" s="120"/>
      <c r="T158" s="120"/>
      <c r="U158" s="120"/>
      <c r="V158" s="120"/>
      <c r="W158" s="120"/>
      <c r="X158" s="120"/>
      <c r="Y158" s="120"/>
      <c r="Z158" s="120"/>
      <c r="AA158" s="120"/>
      <c r="AB158" s="279" t="s">
        <v>244</v>
      </c>
      <c r="AC158" s="279" t="s">
        <v>205</v>
      </c>
      <c r="AD158" s="248"/>
      <c r="AE158" s="248"/>
      <c r="AF158" s="248"/>
      <c r="AG158" s="247"/>
      <c r="AH158" s="247"/>
      <c r="AI158" s="247"/>
    </row>
    <row r="159" spans="1:35" s="124" customFormat="1" ht="19.95" customHeight="1" thickBot="1" x14ac:dyDescent="0.35">
      <c r="A159" s="327" t="str">
        <f>IF(B$1="SWITCH TO ENGLISH",AB159,AC159)</f>
        <v>Long term financial debt</v>
      </c>
      <c r="B159" s="164">
        <v>-6294</v>
      </c>
      <c r="C159" s="164">
        <v>-8435</v>
      </c>
      <c r="D159" s="164">
        <v>2141</v>
      </c>
      <c r="E159" s="164">
        <v>-6294</v>
      </c>
      <c r="F159" s="164">
        <v>-8422</v>
      </c>
      <c r="G159" s="164">
        <v>2128</v>
      </c>
      <c r="H159" s="120"/>
      <c r="I159" s="194"/>
      <c r="J159" s="194"/>
      <c r="K159" s="194"/>
      <c r="L159" s="194"/>
      <c r="M159" s="195"/>
      <c r="N159" s="195"/>
      <c r="O159" s="195"/>
      <c r="P159" s="195"/>
      <c r="Q159" s="195"/>
      <c r="R159" s="195"/>
      <c r="S159" s="120"/>
      <c r="T159" s="120"/>
      <c r="U159" s="120"/>
      <c r="V159" s="120"/>
      <c r="W159" s="120"/>
      <c r="X159" s="120"/>
      <c r="Y159" s="120"/>
      <c r="Z159" s="120"/>
      <c r="AA159" s="120"/>
      <c r="AB159" s="279" t="s">
        <v>245</v>
      </c>
      <c r="AC159" s="279" t="s">
        <v>207</v>
      </c>
      <c r="AD159" s="248"/>
      <c r="AE159" s="248"/>
      <c r="AF159" s="248"/>
      <c r="AG159" s="247"/>
      <c r="AH159" s="247"/>
      <c r="AI159" s="247"/>
    </row>
    <row r="160" spans="1:35" s="28" customFormat="1" ht="19.95" customHeight="1" thickBot="1" x14ac:dyDescent="0.35">
      <c r="A160" s="328" t="str">
        <f>IF(B$1="SWITCH TO ENGLISH",AB160,AC160)</f>
        <v>Total financial debt</v>
      </c>
      <c r="B160" s="170">
        <v>-9340</v>
      </c>
      <c r="C160" s="170">
        <v>-10064</v>
      </c>
      <c r="D160" s="171">
        <v>724</v>
      </c>
      <c r="E160" s="170">
        <v>-9340</v>
      </c>
      <c r="F160" s="170">
        <v>-10045</v>
      </c>
      <c r="G160" s="171">
        <v>705</v>
      </c>
      <c r="H160" s="24"/>
      <c r="I160" s="204"/>
      <c r="J160" s="204"/>
      <c r="K160" s="204"/>
      <c r="L160" s="204"/>
      <c r="M160" s="221"/>
      <c r="N160" s="221"/>
      <c r="O160" s="205"/>
      <c r="P160" s="221"/>
      <c r="Q160" s="221"/>
      <c r="R160" s="205"/>
      <c r="S160" s="120"/>
      <c r="T160" s="120"/>
      <c r="U160" s="120"/>
      <c r="V160" s="120"/>
      <c r="W160" s="120"/>
      <c r="X160" s="120"/>
      <c r="Y160" s="120"/>
      <c r="Z160" s="24"/>
      <c r="AA160" s="24"/>
      <c r="AB160" s="278" t="s">
        <v>208</v>
      </c>
      <c r="AC160" s="278" t="s">
        <v>209</v>
      </c>
      <c r="AD160" s="248"/>
      <c r="AE160" s="248"/>
      <c r="AF160" s="248"/>
      <c r="AG160" s="247"/>
      <c r="AH160" s="247"/>
      <c r="AI160" s="247"/>
    </row>
    <row r="161" spans="1:35" s="264" customFormat="1" ht="19.95" customHeight="1" thickBot="1" x14ac:dyDescent="0.35">
      <c r="A161" s="329" t="str">
        <f>IF(B$1="SWITCH TO ENGLISH",AB161,AC161)</f>
        <v>Net debt*</v>
      </c>
      <c r="B161" s="255">
        <v>-8201</v>
      </c>
      <c r="C161" s="255">
        <v>-7740</v>
      </c>
      <c r="D161" s="256">
        <v>-461</v>
      </c>
      <c r="E161" s="255">
        <v>-8201</v>
      </c>
      <c r="F161" s="255">
        <v>-7579</v>
      </c>
      <c r="G161" s="256">
        <v>-622</v>
      </c>
      <c r="H161" s="257"/>
      <c r="I161" s="258"/>
      <c r="J161" s="258"/>
      <c r="K161" s="258"/>
      <c r="L161" s="258"/>
      <c r="M161" s="259"/>
      <c r="N161" s="259"/>
      <c r="O161" s="260"/>
      <c r="P161" s="259"/>
      <c r="Q161" s="259"/>
      <c r="R161" s="260"/>
      <c r="S161" s="261"/>
      <c r="T161" s="191"/>
      <c r="U161" s="191"/>
      <c r="V161" s="191"/>
      <c r="W161" s="191"/>
      <c r="X161" s="191"/>
      <c r="Y161" s="191"/>
      <c r="Z161" s="257"/>
      <c r="AA161" s="257"/>
      <c r="AB161" s="278" t="s">
        <v>246</v>
      </c>
      <c r="AC161" s="278" t="s">
        <v>211</v>
      </c>
      <c r="AD161" s="262"/>
      <c r="AE161" s="262"/>
      <c r="AF161" s="262"/>
      <c r="AG161" s="263"/>
      <c r="AH161" s="263"/>
      <c r="AI161" s="263"/>
    </row>
  </sheetData>
  <mergeCells count="3">
    <mergeCell ref="I31:R31"/>
    <mergeCell ref="I145:O145"/>
    <mergeCell ref="I152:R152"/>
  </mergeCells>
  <dataValidations count="1">
    <dataValidation type="list" errorStyle="information" allowBlank="1" showInputMessage="1" showErrorMessage="1" promptTitle="Język / Language" prompt="Wybierz język / choose language" sqref="B1">
      <formula1>$AB$1:$AC$1</formula1>
    </dataValidation>
  </dataValidations>
  <pageMargins left="0.25" right="0.25" top="0.75" bottom="0.75" header="0.3" footer="0.3"/>
  <pageSetup paperSize="9" scale="44" fitToHeight="0" orientation="portrait" r:id="rId1"/>
  <ignoredErrors>
    <ignoredError sqref="E17:E1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C161"/>
  <sheetViews>
    <sheetView topLeftCell="Q1" zoomScale="70" zoomScaleNormal="70" workbookViewId="0">
      <pane ySplit="1" topLeftCell="A110" activePane="bottomLeft" state="frozen"/>
      <selection activeCell="J130" sqref="J130:J147"/>
      <selection pane="bottomLeft" activeCell="A68" sqref="A68"/>
    </sheetView>
  </sheetViews>
  <sheetFormatPr defaultRowHeight="15.6" outlineLevelCol="1" x14ac:dyDescent="0.3"/>
  <cols>
    <col min="1" max="1" width="52.5546875" style="119" customWidth="1"/>
    <col min="2" max="6" width="13.33203125" style="35" customWidth="1"/>
    <col min="7" max="7" width="13.33203125" style="120" customWidth="1"/>
    <col min="8" max="8" width="11.88671875" style="120" customWidth="1"/>
    <col min="9" max="9" width="11.88671875" style="121" customWidth="1"/>
    <col min="10" max="10" width="16.5546875" style="121" customWidth="1"/>
    <col min="11" max="16" width="11.88671875" style="121" customWidth="1"/>
    <col min="17" max="18" width="10.33203125" style="121" customWidth="1"/>
    <col min="19" max="19" width="71.33203125" style="5" customWidth="1" outlineLevel="1"/>
    <col min="20" max="20" width="58" style="5" customWidth="1" outlineLevel="1"/>
    <col min="21" max="24" width="15.88671875" style="41" customWidth="1" outlineLevel="1"/>
    <col min="25" max="26" width="15.88671875" style="122" customWidth="1" outlineLevel="1"/>
    <col min="27" max="27" width="15.88671875" style="123" customWidth="1" outlineLevel="1"/>
    <col min="28" max="28" width="15.88671875" customWidth="1" outlineLevel="1"/>
    <col min="29" max="29" width="10.33203125" customWidth="1"/>
  </cols>
  <sheetData>
    <row r="1" spans="1:29" s="8" customFormat="1" ht="21" customHeight="1" x14ac:dyDescent="0.35">
      <c r="A1" s="1" t="s">
        <v>0</v>
      </c>
      <c r="B1" s="2" t="s">
        <v>2</v>
      </c>
      <c r="C1" s="3"/>
      <c r="D1" s="3"/>
      <c r="E1" s="3"/>
      <c r="F1" s="3"/>
      <c r="G1" s="4"/>
      <c r="H1" s="4"/>
      <c r="I1" s="3"/>
      <c r="J1" s="3"/>
      <c r="K1" s="3"/>
      <c r="L1" s="3"/>
      <c r="M1" s="3"/>
      <c r="N1" s="3"/>
      <c r="O1" s="3"/>
      <c r="P1" s="3"/>
      <c r="Q1" s="3"/>
      <c r="R1" s="3"/>
      <c r="S1" s="5" t="s">
        <v>2</v>
      </c>
      <c r="T1" s="5" t="s">
        <v>1</v>
      </c>
      <c r="U1" s="6"/>
      <c r="V1" s="6"/>
      <c r="W1" s="6"/>
      <c r="X1" s="6"/>
      <c r="Y1" s="6"/>
      <c r="Z1" s="6"/>
      <c r="AA1" s="6"/>
      <c r="AB1" s="7"/>
    </row>
    <row r="2" spans="1:29" s="17" customFormat="1" ht="21" customHeight="1" x14ac:dyDescent="0.3">
      <c r="A2" s="9" t="str">
        <f t="shared" ref="A2:A20" si="0">IF(B$1="ENGLISH",S2,T2)</f>
        <v>Kluczowe dane finansowe</v>
      </c>
      <c r="B2" s="10"/>
      <c r="C2" s="10"/>
      <c r="D2" s="10"/>
      <c r="E2" s="10"/>
      <c r="F2" s="10"/>
      <c r="G2" s="10"/>
      <c r="H2" s="10"/>
      <c r="I2" s="11"/>
      <c r="J2" s="11"/>
      <c r="K2" s="11"/>
      <c r="L2" s="11"/>
      <c r="M2" s="11"/>
      <c r="N2" s="11"/>
      <c r="O2" s="11"/>
      <c r="P2" s="11"/>
      <c r="Q2" s="11"/>
      <c r="R2" s="12"/>
      <c r="S2" s="13" t="s">
        <v>3</v>
      </c>
      <c r="T2" s="13" t="s">
        <v>4</v>
      </c>
      <c r="U2" s="14" t="s">
        <v>5</v>
      </c>
      <c r="V2" s="14" t="s">
        <v>6</v>
      </c>
      <c r="W2" s="14" t="s">
        <v>7</v>
      </c>
      <c r="X2" s="14">
        <v>2017</v>
      </c>
      <c r="Y2" s="14">
        <v>2016</v>
      </c>
      <c r="Z2" s="14" t="s">
        <v>7</v>
      </c>
      <c r="AA2" s="15"/>
      <c r="AB2" s="16"/>
    </row>
    <row r="3" spans="1:29" s="17" customFormat="1" ht="21" x14ac:dyDescent="0.3">
      <c r="A3" s="18" t="str">
        <f t="shared" si="0"/>
        <v>Dane skonsolidowane</v>
      </c>
      <c r="B3" s="10"/>
      <c r="C3" s="10"/>
      <c r="D3" s="10"/>
      <c r="E3" s="10"/>
      <c r="F3" s="10"/>
      <c r="G3" s="10"/>
      <c r="H3" s="10"/>
      <c r="I3" s="19"/>
      <c r="J3" s="19"/>
      <c r="K3" s="19"/>
      <c r="L3" s="19"/>
      <c r="M3" s="19"/>
      <c r="N3" s="19"/>
      <c r="O3" s="19"/>
      <c r="P3" s="19"/>
      <c r="Q3" s="19"/>
      <c r="R3" s="19"/>
      <c r="S3" s="20" t="s">
        <v>8</v>
      </c>
      <c r="T3" s="20" t="s">
        <v>9</v>
      </c>
      <c r="U3" s="14" t="s">
        <v>10</v>
      </c>
      <c r="V3" s="14" t="s">
        <v>11</v>
      </c>
      <c r="W3" s="14" t="s">
        <v>12</v>
      </c>
      <c r="X3" s="14">
        <v>2017</v>
      </c>
      <c r="Y3" s="14">
        <v>2016</v>
      </c>
      <c r="Z3" s="14" t="s">
        <v>12</v>
      </c>
      <c r="AA3" s="15"/>
    </row>
    <row r="4" spans="1:29" s="28" customFormat="1" ht="16.2" thickBot="1" x14ac:dyDescent="0.35">
      <c r="A4" s="21" t="str">
        <f t="shared" si="0"/>
        <v>[mln PLN]</v>
      </c>
      <c r="B4" s="22" t="str">
        <f>IF($B1="ENGLISH",U2,U3)</f>
        <v>IV kw. 2017</v>
      </c>
      <c r="C4" s="22" t="str">
        <f t="shared" ref="C4:G4" si="1">IF($B1="ENGLISH",V2,V3)</f>
        <v>IV kw. 2016</v>
      </c>
      <c r="D4" s="22" t="str">
        <f t="shared" si="1"/>
        <v>r/r</v>
      </c>
      <c r="E4" s="22">
        <f t="shared" si="1"/>
        <v>2017</v>
      </c>
      <c r="F4" s="22">
        <f t="shared" si="1"/>
        <v>2016</v>
      </c>
      <c r="G4" s="22" t="str">
        <f t="shared" si="1"/>
        <v>r/r</v>
      </c>
      <c r="H4" s="23"/>
      <c r="I4" s="24"/>
      <c r="J4" s="24"/>
      <c r="K4" s="24"/>
      <c r="L4" s="24"/>
      <c r="M4" s="24"/>
      <c r="N4" s="24"/>
      <c r="O4" s="24"/>
      <c r="P4" s="24"/>
      <c r="Q4" s="24"/>
      <c r="R4" s="24"/>
      <c r="S4" s="25" t="s">
        <v>13</v>
      </c>
      <c r="T4" s="26" t="s">
        <v>14</v>
      </c>
      <c r="U4" s="27"/>
      <c r="V4" s="27"/>
      <c r="W4" s="27"/>
      <c r="X4" s="27"/>
      <c r="Y4" s="27"/>
      <c r="Z4" s="27"/>
      <c r="AA4" s="27"/>
    </row>
    <row r="5" spans="1:29" s="35" customFormat="1" ht="16.2" thickBot="1" x14ac:dyDescent="0.35">
      <c r="A5" s="29" t="str">
        <f t="shared" si="0"/>
        <v>Przychody ze sprzedaży</v>
      </c>
      <c r="B5" s="30">
        <v>6407</v>
      </c>
      <c r="C5" s="30">
        <v>7529</v>
      </c>
      <c r="D5" s="31">
        <v>-0.15</v>
      </c>
      <c r="E5" s="32">
        <v>23100</v>
      </c>
      <c r="F5" s="32">
        <v>28092</v>
      </c>
      <c r="G5" s="33">
        <v>-0.18</v>
      </c>
      <c r="H5" s="23"/>
      <c r="I5" s="24"/>
      <c r="J5" s="24"/>
      <c r="K5" s="24"/>
      <c r="L5" s="24"/>
      <c r="M5" s="24"/>
      <c r="N5" s="24"/>
      <c r="O5" s="24"/>
      <c r="P5" s="24"/>
      <c r="Q5" s="24"/>
      <c r="R5" s="24"/>
      <c r="S5" s="34" t="s">
        <v>15</v>
      </c>
      <c r="T5" s="34" t="s">
        <v>16</v>
      </c>
      <c r="U5" s="27"/>
      <c r="V5" s="27"/>
      <c r="W5" s="27"/>
      <c r="X5" s="27"/>
      <c r="Y5" s="27"/>
      <c r="Z5" s="27"/>
      <c r="AA5" s="27"/>
      <c r="AB5" s="28"/>
      <c r="AC5" s="28"/>
    </row>
    <row r="6" spans="1:29" s="28" customFormat="1" x14ac:dyDescent="0.3">
      <c r="A6" s="29" t="str">
        <f t="shared" si="0"/>
        <v>w tym rekompensaty KDT*</v>
      </c>
      <c r="B6" s="36">
        <v>4</v>
      </c>
      <c r="C6" s="36">
        <v>136</v>
      </c>
      <c r="D6" s="37">
        <v>-0.97</v>
      </c>
      <c r="E6" s="38">
        <v>1215</v>
      </c>
      <c r="F6" s="39">
        <v>520</v>
      </c>
      <c r="G6" s="40">
        <v>1.34</v>
      </c>
      <c r="H6" s="23"/>
      <c r="I6" s="24"/>
      <c r="J6" s="24"/>
      <c r="K6" s="24"/>
      <c r="L6" s="24"/>
      <c r="M6" s="24"/>
      <c r="N6" s="24"/>
      <c r="O6" s="24"/>
      <c r="P6" s="24"/>
      <c r="Q6" s="24"/>
      <c r="R6" s="24"/>
      <c r="S6" s="34" t="s">
        <v>17</v>
      </c>
      <c r="T6" s="34" t="s">
        <v>18</v>
      </c>
      <c r="U6" s="41"/>
      <c r="V6" s="41"/>
      <c r="W6" s="41"/>
      <c r="X6" s="41"/>
      <c r="Y6" s="35"/>
      <c r="Z6" s="35"/>
      <c r="AA6" s="42"/>
    </row>
    <row r="7" spans="1:29" s="28" customFormat="1" x14ac:dyDescent="0.3">
      <c r="A7" s="29" t="str">
        <f t="shared" si="0"/>
        <v>Powtarzalne przychody</v>
      </c>
      <c r="B7" s="43">
        <v>6403</v>
      </c>
      <c r="C7" s="43">
        <v>7393</v>
      </c>
      <c r="D7" s="44">
        <v>-0.13</v>
      </c>
      <c r="E7" s="45">
        <v>21885</v>
      </c>
      <c r="F7" s="45">
        <v>27572</v>
      </c>
      <c r="G7" s="46">
        <v>-0.21</v>
      </c>
      <c r="H7" s="23"/>
      <c r="I7" s="24"/>
      <c r="J7" s="24"/>
      <c r="K7" s="24"/>
      <c r="L7" s="24"/>
      <c r="M7" s="24"/>
      <c r="N7" s="24"/>
      <c r="O7" s="24"/>
      <c r="P7" s="24"/>
      <c r="Q7" s="24"/>
      <c r="R7" s="24"/>
      <c r="S7" s="34" t="s">
        <v>19</v>
      </c>
      <c r="T7" s="34" t="s">
        <v>20</v>
      </c>
      <c r="U7" s="41"/>
      <c r="V7" s="41"/>
      <c r="W7" s="41"/>
      <c r="X7" s="41"/>
      <c r="Y7" s="35"/>
      <c r="Z7" s="35"/>
      <c r="AA7" s="42"/>
    </row>
    <row r="8" spans="1:29" s="28" customFormat="1" x14ac:dyDescent="0.3">
      <c r="A8" s="29" t="str">
        <f t="shared" si="0"/>
        <v xml:space="preserve"> EBITDA </v>
      </c>
      <c r="B8" s="43">
        <v>1542</v>
      </c>
      <c r="C8" s="43">
        <v>2590</v>
      </c>
      <c r="D8" s="44">
        <v>-0.4</v>
      </c>
      <c r="E8" s="45">
        <v>7650</v>
      </c>
      <c r="F8" s="45">
        <v>7376</v>
      </c>
      <c r="G8" s="47">
        <v>0.04</v>
      </c>
      <c r="H8" s="23"/>
      <c r="I8" s="24"/>
      <c r="J8" s="24"/>
      <c r="K8" s="24"/>
      <c r="L8" s="24"/>
      <c r="M8" s="24"/>
      <c r="N8" s="24"/>
      <c r="O8" s="24"/>
      <c r="P8" s="24"/>
      <c r="Q8" s="24"/>
      <c r="R8" s="24"/>
      <c r="S8" s="34" t="s">
        <v>21</v>
      </c>
      <c r="T8" s="34" t="s">
        <v>22</v>
      </c>
      <c r="U8" s="41"/>
      <c r="V8" s="41"/>
      <c r="W8" s="41"/>
      <c r="X8" s="41"/>
      <c r="Y8" s="35"/>
      <c r="Z8" s="35"/>
      <c r="AA8" s="42"/>
    </row>
    <row r="9" spans="1:29" s="28" customFormat="1" x14ac:dyDescent="0.3">
      <c r="A9" s="29" t="str">
        <f t="shared" si="0"/>
        <v xml:space="preserve"> EBITDA powtarzalna** </v>
      </c>
      <c r="B9" s="43">
        <v>1592</v>
      </c>
      <c r="C9" s="43">
        <v>1751</v>
      </c>
      <c r="D9" s="44">
        <v>-0.09</v>
      </c>
      <c r="E9" s="43">
        <v>6481</v>
      </c>
      <c r="F9" s="43">
        <v>6151</v>
      </c>
      <c r="G9" s="47">
        <v>0.05</v>
      </c>
      <c r="H9" s="23"/>
      <c r="I9" s="24"/>
      <c r="J9" s="24"/>
      <c r="K9" s="24"/>
      <c r="L9" s="24"/>
      <c r="M9" s="24"/>
      <c r="N9" s="24"/>
      <c r="O9" s="24"/>
      <c r="P9" s="24"/>
      <c r="Q9" s="24"/>
      <c r="R9" s="24"/>
      <c r="S9" s="34" t="s">
        <v>23</v>
      </c>
      <c r="T9" s="34" t="s">
        <v>24</v>
      </c>
      <c r="U9" s="41"/>
      <c r="V9" s="41"/>
      <c r="W9" s="41"/>
      <c r="X9" s="41"/>
      <c r="Y9" s="35"/>
      <c r="Z9" s="35"/>
      <c r="AA9" s="42"/>
    </row>
    <row r="10" spans="1:29" s="28" customFormat="1" x14ac:dyDescent="0.3">
      <c r="A10" s="29" t="str">
        <f t="shared" si="0"/>
        <v xml:space="preserve"> EBIT </v>
      </c>
      <c r="B10" s="48">
        <v>-195</v>
      </c>
      <c r="C10" s="43">
        <v>1665</v>
      </c>
      <c r="D10" s="49" t="s">
        <v>25</v>
      </c>
      <c r="E10" s="45">
        <v>3620</v>
      </c>
      <c r="F10" s="45">
        <v>3512</v>
      </c>
      <c r="G10" s="47">
        <v>0.03</v>
      </c>
      <c r="H10" s="23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34" t="s">
        <v>26</v>
      </c>
      <c r="T10" s="34" t="s">
        <v>27</v>
      </c>
      <c r="U10" s="41"/>
      <c r="V10" s="41"/>
      <c r="W10" s="41"/>
      <c r="X10" s="41"/>
      <c r="Y10" s="35"/>
      <c r="Z10" s="35"/>
      <c r="AA10" s="42"/>
    </row>
    <row r="11" spans="1:29" s="28" customFormat="1" x14ac:dyDescent="0.3">
      <c r="A11" s="29" t="str">
        <f t="shared" si="0"/>
        <v xml:space="preserve"> EBIT powtarzalny** </v>
      </c>
      <c r="B11" s="48">
        <v>770</v>
      </c>
      <c r="C11" s="48">
        <v>991</v>
      </c>
      <c r="D11" s="46">
        <v>-0.22</v>
      </c>
      <c r="E11" s="43">
        <v>3445</v>
      </c>
      <c r="F11" s="43">
        <v>3292</v>
      </c>
      <c r="G11" s="50">
        <v>0.05</v>
      </c>
      <c r="H11" s="23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34" t="s">
        <v>28</v>
      </c>
      <c r="T11" s="34" t="s">
        <v>29</v>
      </c>
      <c r="U11" s="41"/>
      <c r="V11" s="41"/>
      <c r="W11" s="41"/>
      <c r="X11" s="41"/>
      <c r="Y11" s="35"/>
      <c r="Z11" s="35"/>
      <c r="AA11" s="42"/>
    </row>
    <row r="12" spans="1:29" s="28" customFormat="1" x14ac:dyDescent="0.3">
      <c r="A12" s="29" t="str">
        <f t="shared" si="0"/>
        <v xml:space="preserve"> Zysk (strata) netto dla akcjonariuszy </v>
      </c>
      <c r="B12" s="48">
        <v>-300</v>
      </c>
      <c r="C12" s="43">
        <v>1366</v>
      </c>
      <c r="D12" s="48" t="s">
        <v>25</v>
      </c>
      <c r="E12" s="43">
        <v>2660</v>
      </c>
      <c r="F12" s="43">
        <v>2568</v>
      </c>
      <c r="G12" s="50">
        <v>0.04</v>
      </c>
      <c r="H12" s="23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34" t="s">
        <v>30</v>
      </c>
      <c r="T12" s="34" t="s">
        <v>31</v>
      </c>
      <c r="U12" s="41"/>
      <c r="V12" s="41"/>
      <c r="W12" s="41"/>
      <c r="X12" s="41"/>
      <c r="Y12" s="35"/>
      <c r="Z12" s="35"/>
      <c r="AA12" s="42"/>
    </row>
    <row r="13" spans="1:29" s="28" customFormat="1" x14ac:dyDescent="0.3">
      <c r="A13" s="29" t="str">
        <f t="shared" si="0"/>
        <v xml:space="preserve"> Zysk (strata) netto dla akcj. – bez odpisów**</v>
      </c>
      <c r="B13" s="51">
        <v>442</v>
      </c>
      <c r="C13" s="45">
        <v>1484</v>
      </c>
      <c r="D13" s="44">
        <v>-0.7</v>
      </c>
      <c r="E13" s="45">
        <v>3466</v>
      </c>
      <c r="F13" s="45">
        <v>3433</v>
      </c>
      <c r="G13" s="47">
        <v>0.01</v>
      </c>
      <c r="H13" s="23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34" t="s">
        <v>212</v>
      </c>
      <c r="T13" s="34" t="s">
        <v>213</v>
      </c>
      <c r="U13" s="41"/>
      <c r="V13" s="41"/>
      <c r="W13" s="41"/>
      <c r="X13" s="41"/>
      <c r="Y13" s="35"/>
      <c r="Z13" s="35"/>
      <c r="AA13" s="42"/>
    </row>
    <row r="14" spans="1:29" s="28" customFormat="1" x14ac:dyDescent="0.3">
      <c r="A14" s="29" t="str">
        <f t="shared" si="0"/>
        <v xml:space="preserve"> CAPEX (po korektach) </v>
      </c>
      <c r="B14" s="43">
        <v>2558</v>
      </c>
      <c r="C14" s="43">
        <v>2555</v>
      </c>
      <c r="D14" s="52">
        <v>0</v>
      </c>
      <c r="E14" s="45">
        <v>6751</v>
      </c>
      <c r="F14" s="45">
        <v>8152</v>
      </c>
      <c r="G14" s="44">
        <v>-0.17</v>
      </c>
      <c r="H14" s="23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34" t="s">
        <v>32</v>
      </c>
      <c r="T14" s="34" t="s">
        <v>33</v>
      </c>
      <c r="U14" s="41"/>
      <c r="V14" s="41"/>
      <c r="W14" s="41"/>
      <c r="X14" s="41"/>
      <c r="Y14" s="35"/>
      <c r="Z14" s="35"/>
      <c r="AA14" s="42"/>
    </row>
    <row r="15" spans="1:29" s="28" customFormat="1" x14ac:dyDescent="0.3">
      <c r="A15" s="29" t="str">
        <f t="shared" si="0"/>
        <v xml:space="preserve"> Przepływy pieniężne netto z dział. operacyjnej </v>
      </c>
      <c r="B15" s="43">
        <v>2689</v>
      </c>
      <c r="C15" s="43">
        <v>1600</v>
      </c>
      <c r="D15" s="47">
        <v>0.68</v>
      </c>
      <c r="E15" s="45">
        <v>7934</v>
      </c>
      <c r="F15" s="45">
        <v>6391</v>
      </c>
      <c r="G15" s="47">
        <v>0.24</v>
      </c>
      <c r="H15" s="23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34" t="s">
        <v>34</v>
      </c>
      <c r="T15" s="34" t="s">
        <v>35</v>
      </c>
      <c r="U15" s="41"/>
      <c r="V15" s="41"/>
      <c r="W15" s="41"/>
      <c r="X15" s="41"/>
      <c r="Y15" s="35"/>
      <c r="Z15" s="35"/>
      <c r="AA15" s="42"/>
    </row>
    <row r="16" spans="1:29" s="28" customFormat="1" x14ac:dyDescent="0.3">
      <c r="A16" s="29" t="str">
        <f t="shared" si="0"/>
        <v xml:space="preserve"> Przepływy pieniężne netto z dział. inwestycyjnej </v>
      </c>
      <c r="B16" s="43">
        <v>-5805</v>
      </c>
      <c r="C16" s="43">
        <v>-4220</v>
      </c>
      <c r="D16" s="51" t="s">
        <v>25</v>
      </c>
      <c r="E16" s="45">
        <v>-7775</v>
      </c>
      <c r="F16" s="45">
        <v>-10656</v>
      </c>
      <c r="G16" s="51" t="s">
        <v>25</v>
      </c>
      <c r="H16" s="23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34" t="s">
        <v>36</v>
      </c>
      <c r="T16" s="34" t="s">
        <v>37</v>
      </c>
      <c r="U16" s="41"/>
      <c r="V16" s="41"/>
      <c r="W16" s="41"/>
      <c r="X16" s="41"/>
      <c r="Y16" s="35"/>
      <c r="Z16" s="35"/>
      <c r="AA16" s="42"/>
    </row>
    <row r="17" spans="1:27" s="28" customFormat="1" x14ac:dyDescent="0.3">
      <c r="A17" s="29" t="str">
        <f t="shared" si="0"/>
        <v xml:space="preserve"> Marża EBITDA </v>
      </c>
      <c r="B17" s="53">
        <v>0.24</v>
      </c>
      <c r="C17" s="53">
        <v>0.34</v>
      </c>
      <c r="D17" s="54" t="s">
        <v>38</v>
      </c>
      <c r="E17" s="51" t="s">
        <v>39</v>
      </c>
      <c r="F17" s="53">
        <v>0.26</v>
      </c>
      <c r="G17" s="55" t="s">
        <v>40</v>
      </c>
      <c r="H17" s="23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34" t="s">
        <v>41</v>
      </c>
      <c r="T17" s="34" t="s">
        <v>42</v>
      </c>
      <c r="U17" s="41"/>
      <c r="V17" s="41"/>
      <c r="W17" s="41"/>
      <c r="X17" s="41"/>
      <c r="Y17" s="35"/>
      <c r="Z17" s="35"/>
      <c r="AA17" s="42"/>
    </row>
    <row r="18" spans="1:27" s="28" customFormat="1" x14ac:dyDescent="0.3">
      <c r="A18" s="29" t="str">
        <f t="shared" si="0"/>
        <v xml:space="preserve"> Powtarzalna marża EBITDA </v>
      </c>
      <c r="B18" s="53">
        <v>0.25</v>
      </c>
      <c r="C18" s="53">
        <v>0.24</v>
      </c>
      <c r="D18" s="55" t="s">
        <v>43</v>
      </c>
      <c r="E18" s="53">
        <v>0.3</v>
      </c>
      <c r="F18" s="53">
        <v>0.22</v>
      </c>
      <c r="G18" s="55" t="s">
        <v>44</v>
      </c>
      <c r="H18" s="23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34" t="s">
        <v>45</v>
      </c>
      <c r="T18" s="34" t="s">
        <v>46</v>
      </c>
      <c r="U18" s="41"/>
      <c r="V18" s="41"/>
      <c r="W18" s="41"/>
      <c r="X18" s="41"/>
      <c r="Y18" s="35"/>
      <c r="Z18" s="35"/>
      <c r="AA18" s="42"/>
    </row>
    <row r="19" spans="1:27" s="28" customFormat="1" x14ac:dyDescent="0.3">
      <c r="A19" s="29" t="str">
        <f t="shared" si="0"/>
        <v>Majątek obrotowy netto („core NWC”)***</v>
      </c>
      <c r="B19" s="56"/>
      <c r="C19" s="56"/>
      <c r="D19" s="56"/>
      <c r="E19" s="57">
        <v>3388</v>
      </c>
      <c r="F19" s="57">
        <v>3325</v>
      </c>
      <c r="G19" s="56"/>
      <c r="H19" s="23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34" t="s">
        <v>47</v>
      </c>
      <c r="T19" s="34" t="s">
        <v>214</v>
      </c>
      <c r="U19" s="41"/>
      <c r="V19" s="41"/>
      <c r="W19" s="41"/>
      <c r="X19" s="41"/>
      <c r="Y19" s="35"/>
      <c r="Z19" s="35"/>
      <c r="AA19" s="42"/>
    </row>
    <row r="20" spans="1:27" s="28" customFormat="1" x14ac:dyDescent="0.3">
      <c r="A20" s="29" t="str">
        <f t="shared" si="0"/>
        <v>Dług netto/12 mies. EBITDA</v>
      </c>
      <c r="B20" s="56"/>
      <c r="C20" s="56"/>
      <c r="D20" s="56"/>
      <c r="E20" s="58" t="s">
        <v>48</v>
      </c>
      <c r="F20" s="58" t="s">
        <v>49</v>
      </c>
      <c r="G20" s="56"/>
      <c r="H20" s="23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34" t="s">
        <v>50</v>
      </c>
      <c r="T20" s="34" t="s">
        <v>51</v>
      </c>
      <c r="U20" s="41"/>
      <c r="V20" s="41"/>
      <c r="W20" s="41"/>
      <c r="X20" s="41"/>
      <c r="Y20" s="35"/>
      <c r="Z20" s="35"/>
      <c r="AA20" s="42"/>
    </row>
    <row r="21" spans="1:27" s="28" customFormat="1" x14ac:dyDescent="0.3">
      <c r="A21" s="29"/>
      <c r="B21" s="23"/>
      <c r="C21" s="23"/>
      <c r="D21" s="23"/>
      <c r="E21" s="23"/>
      <c r="F21" s="23"/>
      <c r="G21" s="23"/>
      <c r="H21" s="23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59"/>
      <c r="T21" s="59"/>
      <c r="U21" s="41"/>
      <c r="V21" s="41"/>
      <c r="W21" s="41"/>
      <c r="X21" s="41"/>
      <c r="Y21" s="35"/>
      <c r="Z21" s="35"/>
      <c r="AA21" s="42"/>
    </row>
    <row r="22" spans="1:27" s="17" customFormat="1" ht="21" x14ac:dyDescent="0.3">
      <c r="A22" s="60" t="str">
        <f t="shared" ref="A22:A32" si="2">IF(B$1="ENGLISH",S22,T22)</f>
        <v>Zdarzenia jednorazowe</v>
      </c>
      <c r="B22" s="10"/>
      <c r="C22" s="10"/>
      <c r="D22" s="10"/>
      <c r="E22" s="10"/>
      <c r="F22" s="10"/>
      <c r="G22" s="10"/>
      <c r="H22" s="10"/>
      <c r="I22" s="19"/>
      <c r="J22" s="24"/>
      <c r="K22" s="24"/>
      <c r="L22" s="24"/>
      <c r="M22" s="24"/>
      <c r="N22" s="24"/>
      <c r="O22" s="24"/>
      <c r="P22" s="24"/>
      <c r="Q22" s="19"/>
      <c r="R22" s="19"/>
      <c r="S22" s="20" t="s">
        <v>52</v>
      </c>
      <c r="T22" s="61" t="s">
        <v>53</v>
      </c>
      <c r="U22" s="62"/>
      <c r="V22" s="62"/>
      <c r="W22" s="62"/>
      <c r="X22" s="62"/>
      <c r="Y22" s="63"/>
      <c r="Z22" s="63"/>
      <c r="AA22" s="63"/>
    </row>
    <row r="23" spans="1:27" s="28" customFormat="1" x14ac:dyDescent="0.3">
      <c r="A23" s="64" t="str">
        <f t="shared" si="2"/>
        <v>[mln PLN]</v>
      </c>
      <c r="B23" s="22" t="str">
        <f>B4</f>
        <v>IV kw. 2017</v>
      </c>
      <c r="C23" s="22" t="str">
        <f t="shared" ref="C23:F23" si="3">C4</f>
        <v>IV kw. 2016</v>
      </c>
      <c r="D23" s="22"/>
      <c r="E23" s="22">
        <f t="shared" si="3"/>
        <v>2017</v>
      </c>
      <c r="F23" s="22">
        <f t="shared" si="3"/>
        <v>2016</v>
      </c>
      <c r="G23" s="23"/>
      <c r="H23" s="23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5" t="s">
        <v>13</v>
      </c>
      <c r="T23" s="26" t="s">
        <v>54</v>
      </c>
      <c r="U23" s="41"/>
      <c r="V23" s="41"/>
      <c r="W23" s="41"/>
      <c r="X23" s="41"/>
      <c r="Y23" s="35"/>
      <c r="Z23" s="35"/>
      <c r="AA23" s="42"/>
    </row>
    <row r="24" spans="1:27" s="28" customFormat="1" x14ac:dyDescent="0.3">
      <c r="A24" s="29" t="str">
        <f t="shared" si="2"/>
        <v>Przychody z rekompensat KDT</v>
      </c>
      <c r="B24" s="65">
        <v>4</v>
      </c>
      <c r="C24" s="65">
        <v>136</v>
      </c>
      <c r="D24" s="56"/>
      <c r="E24" s="66">
        <v>1215</v>
      </c>
      <c r="F24" s="65">
        <v>520</v>
      </c>
      <c r="G24" s="23"/>
      <c r="H24" s="23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34" t="s">
        <v>55</v>
      </c>
      <c r="T24" s="34" t="s">
        <v>56</v>
      </c>
      <c r="U24" s="41"/>
      <c r="V24" s="41"/>
      <c r="W24" s="41"/>
      <c r="X24" s="41"/>
      <c r="Y24" s="35"/>
      <c r="Z24" s="35"/>
      <c r="AA24" s="42"/>
    </row>
    <row r="25" spans="1:27" s="28" customFormat="1" x14ac:dyDescent="0.3">
      <c r="A25" s="29" t="str">
        <f t="shared" si="2"/>
        <v>Sprawy sądowe KDT</v>
      </c>
      <c r="B25" s="65">
        <v>0</v>
      </c>
      <c r="C25" s="65">
        <v>0</v>
      </c>
      <c r="D25" s="56"/>
      <c r="E25" s="65">
        <v>69</v>
      </c>
      <c r="F25" s="65">
        <v>148</v>
      </c>
      <c r="G25" s="23"/>
      <c r="H25" s="23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34" t="s">
        <v>57</v>
      </c>
      <c r="T25" s="34" t="s">
        <v>58</v>
      </c>
      <c r="U25" s="41"/>
      <c r="V25" s="41"/>
      <c r="W25" s="41"/>
      <c r="X25" s="41"/>
      <c r="Y25" s="35"/>
      <c r="Z25" s="35"/>
      <c r="AA25" s="42"/>
    </row>
    <row r="26" spans="1:27" s="28" customFormat="1" x14ac:dyDescent="0.3">
      <c r="A26" s="29" t="str">
        <f t="shared" si="2"/>
        <v>Zmiana rezerwy rekultywacyjnej</v>
      </c>
      <c r="B26" s="65">
        <v>-42</v>
      </c>
      <c r="C26" s="65">
        <v>643</v>
      </c>
      <c r="D26" s="56"/>
      <c r="E26" s="65">
        <v>-42</v>
      </c>
      <c r="F26" s="65">
        <v>643</v>
      </c>
      <c r="G26" s="23"/>
      <c r="H26" s="23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34" t="s">
        <v>59</v>
      </c>
      <c r="T26" s="34" t="s">
        <v>60</v>
      </c>
      <c r="U26" s="41"/>
      <c r="V26" s="41"/>
      <c r="W26" s="41"/>
      <c r="X26" s="41"/>
      <c r="Y26" s="35"/>
      <c r="Z26" s="35"/>
      <c r="AA26" s="42"/>
    </row>
    <row r="27" spans="1:27" s="28" customFormat="1" x14ac:dyDescent="0.3">
      <c r="A27" s="29" t="str">
        <f t="shared" si="2"/>
        <v>Zmiana rezerwy aktuarialnej</v>
      </c>
      <c r="B27" s="65">
        <v>-71</v>
      </c>
      <c r="C27" s="65">
        <v>48</v>
      </c>
      <c r="D27" s="56"/>
      <c r="E27" s="65">
        <v>-71</v>
      </c>
      <c r="F27" s="65">
        <v>48</v>
      </c>
      <c r="G27" s="23"/>
      <c r="H27" s="23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34" t="s">
        <v>61</v>
      </c>
      <c r="T27" s="34" t="s">
        <v>62</v>
      </c>
      <c r="U27" s="41"/>
      <c r="V27" s="41"/>
      <c r="W27" s="41"/>
      <c r="X27" s="41"/>
      <c r="Y27" s="35"/>
      <c r="Z27" s="35"/>
      <c r="AA27" s="42"/>
    </row>
    <row r="28" spans="1:27" s="28" customFormat="1" x14ac:dyDescent="0.3">
      <c r="A28" s="29" t="str">
        <f t="shared" si="2"/>
        <v>Korekta w zakresie praw majątkowych w ZEDO</v>
      </c>
      <c r="B28" s="65">
        <v>57</v>
      </c>
      <c r="C28" s="65">
        <v>0</v>
      </c>
      <c r="D28" s="56"/>
      <c r="E28" s="65">
        <v>0</v>
      </c>
      <c r="F28" s="65">
        <v>-118</v>
      </c>
      <c r="G28" s="23"/>
      <c r="H28" s="23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34" t="s">
        <v>63</v>
      </c>
      <c r="T28" s="34" t="s">
        <v>64</v>
      </c>
      <c r="U28" s="41"/>
      <c r="V28" s="41"/>
      <c r="W28" s="41"/>
      <c r="X28" s="41"/>
      <c r="Y28" s="35"/>
      <c r="Z28" s="35"/>
      <c r="AA28" s="42"/>
    </row>
    <row r="29" spans="1:27" s="28" customFormat="1" x14ac:dyDescent="0.3">
      <c r="A29" s="67" t="str">
        <f t="shared" si="2"/>
        <v>Program Dobrowolnych Odejść</v>
      </c>
      <c r="B29" s="68">
        <v>2</v>
      </c>
      <c r="C29" s="68">
        <v>12</v>
      </c>
      <c r="D29" s="68"/>
      <c r="E29" s="68">
        <v>-2</v>
      </c>
      <c r="F29" s="68">
        <v>-16</v>
      </c>
      <c r="G29" s="23"/>
      <c r="H29" s="23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34" t="s">
        <v>65</v>
      </c>
      <c r="T29" s="34" t="s">
        <v>66</v>
      </c>
      <c r="U29" s="41"/>
      <c r="V29" s="41"/>
      <c r="W29" s="41"/>
      <c r="X29" s="41"/>
      <c r="Y29" s="35"/>
      <c r="Z29" s="35"/>
      <c r="AA29" s="42"/>
    </row>
    <row r="30" spans="1:27" s="28" customFormat="1" x14ac:dyDescent="0.3">
      <c r="A30" s="69" t="str">
        <f t="shared" si="2"/>
        <v>Zdarzenia jednorazowe - poziom EBITDA</v>
      </c>
      <c r="B30" s="70">
        <v>-50</v>
      </c>
      <c r="C30" s="70">
        <v>839</v>
      </c>
      <c r="D30" s="70"/>
      <c r="E30" s="71">
        <v>1169</v>
      </c>
      <c r="F30" s="71">
        <v>1225</v>
      </c>
      <c r="G30" s="23"/>
      <c r="H30" s="23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5" t="s">
        <v>67</v>
      </c>
      <c r="T30" s="25" t="s">
        <v>68</v>
      </c>
      <c r="U30" s="41"/>
      <c r="V30" s="41"/>
      <c r="W30" s="41"/>
      <c r="X30" s="41"/>
      <c r="Y30" s="35"/>
      <c r="Z30" s="35"/>
      <c r="AA30" s="42"/>
    </row>
    <row r="31" spans="1:27" s="28" customFormat="1" x14ac:dyDescent="0.3">
      <c r="A31" s="67" t="str">
        <f t="shared" si="2"/>
        <v xml:space="preserve">  Odpisy aktywów trwałych (brutto)</v>
      </c>
      <c r="B31" s="68">
        <v>-915</v>
      </c>
      <c r="C31" s="68">
        <v>-165</v>
      </c>
      <c r="D31" s="68"/>
      <c r="E31" s="68">
        <v>-994</v>
      </c>
      <c r="F31" s="72">
        <v>-1005</v>
      </c>
      <c r="G31" s="23"/>
      <c r="H31" s="23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34" t="s">
        <v>69</v>
      </c>
      <c r="T31" s="34" t="s">
        <v>70</v>
      </c>
      <c r="U31" s="41"/>
      <c r="V31" s="41"/>
      <c r="W31" s="41"/>
      <c r="X31" s="41"/>
      <c r="Y31" s="35"/>
      <c r="Z31" s="35"/>
      <c r="AA31" s="42"/>
    </row>
    <row r="32" spans="1:27" s="28" customFormat="1" x14ac:dyDescent="0.3">
      <c r="A32" s="69" t="str">
        <f t="shared" si="2"/>
        <v>Zdarzenia jednorazowe - poziom EBIT</v>
      </c>
      <c r="B32" s="70">
        <v>-965</v>
      </c>
      <c r="C32" s="70">
        <v>674</v>
      </c>
      <c r="D32" s="70"/>
      <c r="E32" s="70">
        <v>175</v>
      </c>
      <c r="F32" s="70">
        <v>220</v>
      </c>
      <c r="G32" s="23"/>
      <c r="H32" s="23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5" t="s">
        <v>71</v>
      </c>
      <c r="T32" s="25" t="s">
        <v>72</v>
      </c>
      <c r="U32" s="41"/>
      <c r="V32" s="41"/>
      <c r="W32" s="41"/>
      <c r="X32" s="41"/>
      <c r="Y32" s="35"/>
      <c r="Z32" s="35"/>
      <c r="AA32" s="42"/>
    </row>
    <row r="33" spans="1:27" s="28" customFormat="1" x14ac:dyDescent="0.3">
      <c r="A33" s="69"/>
      <c r="B33" s="70"/>
      <c r="C33" s="70"/>
      <c r="D33" s="70"/>
      <c r="E33" s="70"/>
      <c r="F33" s="70"/>
      <c r="G33" s="23"/>
      <c r="H33" s="23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5"/>
      <c r="T33" s="25"/>
      <c r="U33" s="41"/>
      <c r="V33" s="41"/>
      <c r="W33" s="41"/>
      <c r="X33" s="41"/>
      <c r="Y33" s="35"/>
      <c r="Z33" s="35"/>
      <c r="AA33" s="42"/>
    </row>
    <row r="34" spans="1:27" s="17" customFormat="1" ht="24" customHeight="1" x14ac:dyDescent="0.3">
      <c r="A34" s="60" t="str">
        <f>IF(B$1="ENGLISH",S34,T34)</f>
        <v>Do wyliczenia wyniku netto skorygowanego o odpisy:</v>
      </c>
      <c r="B34" s="73"/>
      <c r="C34" s="73"/>
      <c r="D34" s="73"/>
      <c r="E34" s="73"/>
      <c r="F34" s="73"/>
      <c r="G34" s="10"/>
      <c r="H34" s="10"/>
      <c r="I34" s="19"/>
      <c r="J34" s="24"/>
      <c r="K34" s="24"/>
      <c r="L34" s="24"/>
      <c r="M34" s="24"/>
      <c r="N34" s="24"/>
      <c r="O34" s="24"/>
      <c r="P34" s="24"/>
      <c r="Q34" s="19"/>
      <c r="R34" s="19"/>
      <c r="S34" s="74" t="s">
        <v>73</v>
      </c>
      <c r="T34" s="74" t="s">
        <v>74</v>
      </c>
      <c r="U34" s="74"/>
      <c r="V34" s="74"/>
      <c r="W34" s="74"/>
      <c r="X34" s="74"/>
      <c r="Y34" s="74"/>
      <c r="Z34" s="63"/>
      <c r="AA34" s="63"/>
    </row>
    <row r="35" spans="1:27" s="28" customFormat="1" ht="31.2" x14ac:dyDescent="0.3">
      <c r="A35" s="69" t="str">
        <f>IF(B$1="ENGLISH",S35,T35)</f>
        <v>Odpisy netto rzeczowych aktywów trwałych oraz wartości niematerialnych</v>
      </c>
      <c r="B35" s="75">
        <v>-742</v>
      </c>
      <c r="C35" s="75">
        <v>-118</v>
      </c>
      <c r="D35" s="76"/>
      <c r="E35" s="75">
        <v>-806</v>
      </c>
      <c r="F35" s="75">
        <v>-865</v>
      </c>
      <c r="G35" s="23"/>
      <c r="H35" s="23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34" t="s">
        <v>75</v>
      </c>
      <c r="T35" s="34" t="s">
        <v>76</v>
      </c>
      <c r="U35" s="41"/>
      <c r="V35" s="41"/>
      <c r="W35" s="41"/>
      <c r="X35" s="41"/>
      <c r="Y35" s="35"/>
      <c r="Z35" s="35"/>
      <c r="AA35" s="42"/>
    </row>
    <row r="36" spans="1:27" s="28" customFormat="1" ht="21" customHeight="1" x14ac:dyDescent="0.3">
      <c r="A36" s="29"/>
      <c r="B36" s="58"/>
      <c r="C36" s="58"/>
      <c r="D36" s="58"/>
      <c r="E36" s="58"/>
      <c r="F36" s="58"/>
      <c r="G36" s="23"/>
      <c r="H36" s="23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34"/>
      <c r="T36" s="34"/>
      <c r="U36" s="41"/>
      <c r="V36" s="41"/>
      <c r="W36" s="41"/>
      <c r="X36" s="41"/>
      <c r="Y36" s="35"/>
      <c r="Z36" s="35"/>
      <c r="AA36" s="42"/>
    </row>
    <row r="37" spans="1:27" s="28" customFormat="1" x14ac:dyDescent="0.3">
      <c r="A37" s="77"/>
      <c r="B37" s="23"/>
      <c r="C37" s="23"/>
      <c r="D37" s="23"/>
      <c r="E37" s="23"/>
      <c r="F37" s="23"/>
      <c r="G37" s="23"/>
      <c r="H37" s="23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59"/>
      <c r="T37" s="59"/>
      <c r="U37" s="41"/>
      <c r="V37" s="41"/>
      <c r="W37" s="41"/>
      <c r="X37" s="41"/>
      <c r="Y37" s="35"/>
      <c r="Z37" s="35"/>
      <c r="AA37" s="42"/>
    </row>
    <row r="38" spans="1:27" s="17" customFormat="1" ht="21" x14ac:dyDescent="0.3">
      <c r="A38" s="78" t="str">
        <f t="shared" ref="A38:A50" si="4">IF(B$1="ENGLISH",S38,T38)</f>
        <v>Produkcja energii netto według źródeł, sprzedaż i dystrybucja</v>
      </c>
      <c r="B38" s="79"/>
      <c r="C38" s="79"/>
      <c r="D38" s="79"/>
      <c r="E38" s="80"/>
      <c r="F38" s="80"/>
      <c r="G38" s="80"/>
      <c r="H38" s="10"/>
      <c r="I38" s="19"/>
      <c r="J38" s="24"/>
      <c r="K38" s="24"/>
      <c r="L38" s="24"/>
      <c r="M38" s="24"/>
      <c r="N38" s="24"/>
      <c r="O38" s="24"/>
      <c r="P38" s="24"/>
      <c r="Q38" s="19"/>
      <c r="R38" s="19"/>
      <c r="S38" s="81" t="s">
        <v>77</v>
      </c>
      <c r="T38" s="81" t="s">
        <v>78</v>
      </c>
      <c r="U38" s="62"/>
      <c r="V38" s="62"/>
      <c r="W38" s="62"/>
      <c r="X38" s="62"/>
      <c r="Y38" s="63"/>
      <c r="Z38" s="63"/>
      <c r="AA38" s="63"/>
    </row>
    <row r="39" spans="1:27" s="28" customFormat="1" x14ac:dyDescent="0.3">
      <c r="A39" s="21" t="str">
        <f t="shared" si="4"/>
        <v>[TWh]</v>
      </c>
      <c r="B39" s="22" t="str">
        <f t="shared" ref="B39:G39" si="5">B4</f>
        <v>IV kw. 2017</v>
      </c>
      <c r="C39" s="22" t="str">
        <f t="shared" si="5"/>
        <v>IV kw. 2016</v>
      </c>
      <c r="D39" s="22" t="str">
        <f t="shared" si="5"/>
        <v>r/r</v>
      </c>
      <c r="E39" s="22">
        <f t="shared" si="5"/>
        <v>2017</v>
      </c>
      <c r="F39" s="22">
        <f t="shared" si="5"/>
        <v>2016</v>
      </c>
      <c r="G39" s="22" t="str">
        <f t="shared" si="5"/>
        <v>r/r</v>
      </c>
      <c r="H39" s="23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5" t="s">
        <v>79</v>
      </c>
      <c r="T39" s="26" t="s">
        <v>79</v>
      </c>
      <c r="U39" s="41"/>
      <c r="V39" s="41"/>
      <c r="W39" s="41"/>
      <c r="X39" s="41"/>
      <c r="Y39" s="35"/>
      <c r="Z39" s="35"/>
      <c r="AA39" s="42"/>
    </row>
    <row r="40" spans="1:27" s="28" customFormat="1" x14ac:dyDescent="0.3">
      <c r="A40" s="29" t="str">
        <f t="shared" si="4"/>
        <v>Elektrownie opalane węglem brunatnym</v>
      </c>
      <c r="B40" s="58">
        <v>9.19</v>
      </c>
      <c r="C40" s="58">
        <v>10.11</v>
      </c>
      <c r="D40" s="82">
        <v>-0.09</v>
      </c>
      <c r="E40" s="58">
        <v>38.950000000000003</v>
      </c>
      <c r="F40" s="58">
        <v>37.26</v>
      </c>
      <c r="G40" s="83">
        <v>0.05</v>
      </c>
      <c r="H40" s="23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34" t="s">
        <v>80</v>
      </c>
      <c r="T40" s="34" t="s">
        <v>81</v>
      </c>
      <c r="U40" s="41"/>
      <c r="V40" s="41"/>
      <c r="W40" s="41"/>
      <c r="X40" s="41"/>
      <c r="Y40" s="35"/>
      <c r="Z40" s="35"/>
      <c r="AA40" s="42"/>
    </row>
    <row r="41" spans="1:27" s="28" customFormat="1" x14ac:dyDescent="0.3">
      <c r="A41" s="29" t="str">
        <f t="shared" si="4"/>
        <v>Elektrownie opalane węglem kamiennym</v>
      </c>
      <c r="B41" s="58">
        <v>3.28</v>
      </c>
      <c r="C41" s="58">
        <v>2.64</v>
      </c>
      <c r="D41" s="83">
        <v>0.24</v>
      </c>
      <c r="E41" s="58">
        <v>11.11</v>
      </c>
      <c r="F41" s="58">
        <v>10.71</v>
      </c>
      <c r="G41" s="83">
        <v>0.04</v>
      </c>
      <c r="H41" s="23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34" t="s">
        <v>82</v>
      </c>
      <c r="T41" s="34" t="s">
        <v>83</v>
      </c>
      <c r="U41" s="41"/>
      <c r="V41" s="41"/>
      <c r="W41" s="41"/>
      <c r="X41" s="41"/>
      <c r="Y41" s="35"/>
      <c r="Z41" s="35"/>
      <c r="AA41" s="42"/>
    </row>
    <row r="42" spans="1:27" s="28" customFormat="1" x14ac:dyDescent="0.3">
      <c r="A42" s="29" t="str">
        <f t="shared" si="4"/>
        <v>Elektrociepłownie opalane węglem</v>
      </c>
      <c r="B42" s="58">
        <v>0.87</v>
      </c>
      <c r="C42" s="58">
        <v>0.36</v>
      </c>
      <c r="D42" s="83">
        <v>1.42</v>
      </c>
      <c r="E42" s="58">
        <v>1.47</v>
      </c>
      <c r="F42" s="58">
        <v>0.98</v>
      </c>
      <c r="G42" s="83">
        <v>0.5</v>
      </c>
      <c r="H42" s="23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34" t="s">
        <v>84</v>
      </c>
      <c r="T42" s="34" t="s">
        <v>85</v>
      </c>
      <c r="U42" s="41"/>
      <c r="V42" s="41"/>
      <c r="W42" s="41"/>
      <c r="X42" s="41"/>
      <c r="Y42" s="35"/>
      <c r="Z42" s="35"/>
      <c r="AA42" s="42"/>
    </row>
    <row r="43" spans="1:27" s="28" customFormat="1" x14ac:dyDescent="0.3">
      <c r="A43" s="29" t="str">
        <f t="shared" si="4"/>
        <v>Elektrociepłownie opalane gazem</v>
      </c>
      <c r="B43" s="58">
        <v>1.18</v>
      </c>
      <c r="C43" s="58">
        <v>0.83</v>
      </c>
      <c r="D43" s="83">
        <v>0.42</v>
      </c>
      <c r="E43" s="58">
        <v>2.87</v>
      </c>
      <c r="F43" s="58">
        <v>2.33</v>
      </c>
      <c r="G43" s="83">
        <v>0.23</v>
      </c>
      <c r="H43" s="23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34" t="s">
        <v>86</v>
      </c>
      <c r="T43" s="34" t="s">
        <v>87</v>
      </c>
      <c r="U43" s="41"/>
      <c r="V43" s="41"/>
      <c r="W43" s="41"/>
      <c r="X43" s="41"/>
      <c r="Y43" s="35"/>
      <c r="Z43" s="35"/>
      <c r="AA43" s="42"/>
    </row>
    <row r="44" spans="1:27" s="28" customFormat="1" x14ac:dyDescent="0.3">
      <c r="A44" s="29" t="str">
        <f t="shared" si="4"/>
        <v>Elektrociepłownie opalane biomasą</v>
      </c>
      <c r="B44" s="58">
        <v>0.06</v>
      </c>
      <c r="C44" s="58">
        <v>0.06</v>
      </c>
      <c r="D44" s="83">
        <v>0</v>
      </c>
      <c r="E44" s="58">
        <v>0.2</v>
      </c>
      <c r="F44" s="58">
        <v>0.43</v>
      </c>
      <c r="G44" s="82">
        <v>-0.53</v>
      </c>
      <c r="H44" s="23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34" t="s">
        <v>88</v>
      </c>
      <c r="T44" s="34" t="s">
        <v>89</v>
      </c>
      <c r="U44" s="41"/>
      <c r="V44" s="41"/>
      <c r="W44" s="41"/>
      <c r="X44" s="41"/>
      <c r="Y44" s="35"/>
      <c r="Z44" s="35"/>
      <c r="AA44" s="42"/>
    </row>
    <row r="45" spans="1:27" s="28" customFormat="1" x14ac:dyDescent="0.3">
      <c r="A45" s="29" t="str">
        <f t="shared" si="4"/>
        <v>El. szczytowo-pompowe</v>
      </c>
      <c r="B45" s="58">
        <v>0.18</v>
      </c>
      <c r="C45" s="58">
        <v>0.13</v>
      </c>
      <c r="D45" s="83">
        <v>0.38</v>
      </c>
      <c r="E45" s="58">
        <v>0.44</v>
      </c>
      <c r="F45" s="58">
        <v>0.45</v>
      </c>
      <c r="G45" s="82">
        <v>-0.02</v>
      </c>
      <c r="H45" s="23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34" t="s">
        <v>90</v>
      </c>
      <c r="T45" s="34" t="s">
        <v>91</v>
      </c>
      <c r="U45" s="41"/>
      <c r="V45" s="41"/>
      <c r="W45" s="41"/>
      <c r="X45" s="41"/>
      <c r="Y45" s="35"/>
      <c r="Z45" s="35"/>
      <c r="AA45" s="42"/>
    </row>
    <row r="46" spans="1:27" s="28" customFormat="1" x14ac:dyDescent="0.3">
      <c r="A46" s="29" t="str">
        <f t="shared" si="4"/>
        <v>Elektrownie wodne</v>
      </c>
      <c r="B46" s="58">
        <v>0.14000000000000001</v>
      </c>
      <c r="C46" s="58">
        <v>0.12</v>
      </c>
      <c r="D46" s="83">
        <v>0.17</v>
      </c>
      <c r="E46" s="58">
        <v>0.47</v>
      </c>
      <c r="F46" s="58">
        <v>0.43</v>
      </c>
      <c r="G46" s="83">
        <v>0.09</v>
      </c>
      <c r="H46" s="23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34" t="s">
        <v>92</v>
      </c>
      <c r="T46" s="34" t="s">
        <v>93</v>
      </c>
      <c r="U46" s="41"/>
      <c r="V46" s="41"/>
      <c r="W46" s="41"/>
      <c r="X46" s="41"/>
      <c r="Y46" s="35"/>
      <c r="Z46" s="35"/>
      <c r="AA46" s="42"/>
    </row>
    <row r="47" spans="1:27" s="28" customFormat="1" x14ac:dyDescent="0.3">
      <c r="A47" s="29" t="str">
        <f t="shared" si="4"/>
        <v>Elektrownie wiatrowe</v>
      </c>
      <c r="B47" s="58">
        <v>0.43</v>
      </c>
      <c r="C47" s="58">
        <v>0.38</v>
      </c>
      <c r="D47" s="83">
        <v>0.13</v>
      </c>
      <c r="E47" s="58">
        <v>1.28</v>
      </c>
      <c r="F47" s="58">
        <v>1.08</v>
      </c>
      <c r="G47" s="83">
        <v>0.19</v>
      </c>
      <c r="H47" s="23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34" t="s">
        <v>94</v>
      </c>
      <c r="T47" s="34" t="s">
        <v>95</v>
      </c>
      <c r="U47" s="41"/>
      <c r="V47" s="41"/>
      <c r="W47" s="41"/>
      <c r="X47" s="41"/>
      <c r="Y47" s="35"/>
      <c r="Z47" s="35"/>
      <c r="AA47" s="42"/>
    </row>
    <row r="48" spans="1:27" s="28" customFormat="1" x14ac:dyDescent="0.3">
      <c r="A48" s="84" t="str">
        <f t="shared" si="4"/>
        <v>SUMA</v>
      </c>
      <c r="B48" s="85">
        <v>15.33</v>
      </c>
      <c r="C48" s="85">
        <v>14.63</v>
      </c>
      <c r="D48" s="86">
        <v>0.05</v>
      </c>
      <c r="E48" s="85">
        <v>56.79</v>
      </c>
      <c r="F48" s="85">
        <v>53.67</v>
      </c>
      <c r="G48" s="86">
        <v>0.06</v>
      </c>
      <c r="H48" s="23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5" t="s">
        <v>96</v>
      </c>
      <c r="T48" s="25" t="s">
        <v>97</v>
      </c>
      <c r="U48" s="41"/>
      <c r="V48" s="41"/>
      <c r="W48" s="41"/>
      <c r="X48" s="41"/>
      <c r="Y48" s="35"/>
      <c r="Z48" s="35"/>
      <c r="AA48" s="42"/>
    </row>
    <row r="49" spans="1:27" s="28" customFormat="1" x14ac:dyDescent="0.3">
      <c r="A49" s="29" t="str">
        <f t="shared" si="4"/>
        <v>Produkcja z OZE</v>
      </c>
      <c r="B49" s="58">
        <v>0.66</v>
      </c>
      <c r="C49" s="58">
        <v>0.57999999999999996</v>
      </c>
      <c r="D49" s="83">
        <v>0.14000000000000001</v>
      </c>
      <c r="E49" s="58">
        <v>2.08</v>
      </c>
      <c r="F49" s="58">
        <v>2.2400000000000002</v>
      </c>
      <c r="G49" s="82">
        <v>-7.0000000000000007E-2</v>
      </c>
      <c r="H49" s="23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34" t="s">
        <v>98</v>
      </c>
      <c r="T49" s="34" t="s">
        <v>99</v>
      </c>
      <c r="U49" s="41"/>
      <c r="V49" s="41"/>
      <c r="W49" s="41"/>
      <c r="X49" s="41"/>
      <c r="Y49" s="35"/>
      <c r="Z49" s="35"/>
      <c r="AA49" s="42"/>
    </row>
    <row r="50" spans="1:27" s="28" customFormat="1" x14ac:dyDescent="0.3">
      <c r="A50" s="29" t="str">
        <f t="shared" si="4"/>
        <v>w tym współspalanie biomasy</v>
      </c>
      <c r="B50" s="58">
        <v>0.03</v>
      </c>
      <c r="C50" s="58">
        <v>0.02</v>
      </c>
      <c r="D50" s="83">
        <v>0.5</v>
      </c>
      <c r="E50" s="58">
        <v>0.13</v>
      </c>
      <c r="F50" s="58">
        <v>0.3</v>
      </c>
      <c r="G50" s="82">
        <v>-0.56999999999999995</v>
      </c>
      <c r="H50" s="23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34" t="s">
        <v>100</v>
      </c>
      <c r="T50" s="34" t="s">
        <v>101</v>
      </c>
      <c r="U50" s="41"/>
      <c r="V50" s="41"/>
      <c r="W50" s="41"/>
      <c r="X50" s="41"/>
      <c r="Y50" s="35"/>
      <c r="Z50" s="35"/>
      <c r="AA50" s="42"/>
    </row>
    <row r="51" spans="1:27" s="28" customFormat="1" x14ac:dyDescent="0.3">
      <c r="A51" s="87"/>
      <c r="B51" s="56"/>
      <c r="C51" s="56"/>
      <c r="D51" s="56"/>
      <c r="E51" s="56"/>
      <c r="F51" s="56"/>
      <c r="G51" s="56"/>
      <c r="H51" s="23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88"/>
      <c r="T51" s="88"/>
      <c r="U51" s="41"/>
      <c r="V51" s="41"/>
      <c r="W51" s="41"/>
      <c r="X51" s="41"/>
      <c r="Y51" s="35"/>
      <c r="Z51" s="35"/>
      <c r="AA51" s="42"/>
    </row>
    <row r="52" spans="1:27" s="28" customFormat="1" x14ac:dyDescent="0.3">
      <c r="A52" s="69" t="str">
        <f>IF(B$1="ENGLISH",S52,T52)</f>
        <v>Sprzedaż do odbiorców finalnych</v>
      </c>
      <c r="B52" s="89">
        <v>10.7</v>
      </c>
      <c r="C52" s="89">
        <v>11.02</v>
      </c>
      <c r="D52" s="90">
        <v>-0.03</v>
      </c>
      <c r="E52" s="89">
        <v>40.43</v>
      </c>
      <c r="F52" s="89">
        <v>42.96</v>
      </c>
      <c r="G52" s="90">
        <v>-0.06</v>
      </c>
      <c r="H52" s="23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5" t="s">
        <v>102</v>
      </c>
      <c r="T52" s="25" t="s">
        <v>102</v>
      </c>
      <c r="U52" s="41"/>
      <c r="V52" s="41"/>
      <c r="W52" s="41"/>
      <c r="X52" s="41"/>
      <c r="Y52" s="35"/>
      <c r="Z52" s="35"/>
      <c r="AA52" s="42"/>
    </row>
    <row r="53" spans="1:27" s="28" customFormat="1" x14ac:dyDescent="0.3">
      <c r="A53" s="69" t="str">
        <f>IF(B$1="ENGLISH",S53,T53)</f>
        <v>Dystrybucja</v>
      </c>
      <c r="B53" s="58">
        <v>9.14</v>
      </c>
      <c r="C53" s="58">
        <v>8.89</v>
      </c>
      <c r="D53" s="83">
        <v>0.03</v>
      </c>
      <c r="E53" s="58">
        <v>35.340000000000003</v>
      </c>
      <c r="F53" s="58">
        <v>34.32</v>
      </c>
      <c r="G53" s="83">
        <v>0.03</v>
      </c>
      <c r="H53" s="23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5" t="s">
        <v>103</v>
      </c>
      <c r="T53" s="25" t="s">
        <v>104</v>
      </c>
      <c r="U53" s="41"/>
      <c r="V53" s="41"/>
      <c r="W53" s="41"/>
      <c r="X53" s="41"/>
      <c r="Y53" s="35"/>
      <c r="Z53" s="35"/>
      <c r="AA53" s="42"/>
    </row>
    <row r="54" spans="1:27" s="28" customFormat="1" x14ac:dyDescent="0.3">
      <c r="A54" s="77"/>
      <c r="B54" s="23"/>
      <c r="C54" s="23"/>
      <c r="D54" s="23"/>
      <c r="E54" s="23"/>
      <c r="F54" s="23"/>
      <c r="G54" s="23"/>
      <c r="H54" s="23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59"/>
      <c r="T54" s="59"/>
      <c r="U54" s="41"/>
      <c r="V54" s="41"/>
      <c r="W54" s="41"/>
      <c r="X54" s="41"/>
      <c r="Y54" s="35"/>
      <c r="Z54" s="35"/>
      <c r="AA54" s="42"/>
    </row>
    <row r="55" spans="1:27" s="28" customFormat="1" ht="21" x14ac:dyDescent="0.3">
      <c r="A55" s="18" t="str">
        <f t="shared" ref="A55:A65" si="6">IF(B$1="ENGLISH",S55,T55)</f>
        <v>CAPEX</v>
      </c>
      <c r="B55" s="23"/>
      <c r="C55" s="23"/>
      <c r="D55" s="23"/>
      <c r="E55" s="23"/>
      <c r="F55" s="23"/>
      <c r="G55" s="23"/>
      <c r="H55" s="23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91" t="s">
        <v>105</v>
      </c>
      <c r="T55" s="91" t="s">
        <v>106</v>
      </c>
      <c r="U55" s="41"/>
      <c r="V55" s="41"/>
      <c r="W55" s="41"/>
      <c r="X55" s="41"/>
      <c r="Y55" s="35"/>
      <c r="Z55" s="35"/>
      <c r="AA55" s="42"/>
    </row>
    <row r="56" spans="1:27" s="28" customFormat="1" x14ac:dyDescent="0.3">
      <c r="A56" s="21" t="str">
        <f t="shared" si="6"/>
        <v>Segment (mln PLN)</v>
      </c>
      <c r="B56" s="22" t="str">
        <f>B39</f>
        <v>IV kw. 2017</v>
      </c>
      <c r="C56" s="22" t="str">
        <f t="shared" ref="C56:G56" si="7">C39</f>
        <v>IV kw. 2016</v>
      </c>
      <c r="D56" s="22" t="str">
        <f t="shared" si="7"/>
        <v>r/r</v>
      </c>
      <c r="E56" s="22">
        <f t="shared" si="7"/>
        <v>2017</v>
      </c>
      <c r="F56" s="22">
        <f t="shared" si="7"/>
        <v>2016</v>
      </c>
      <c r="G56" s="22" t="str">
        <f t="shared" si="7"/>
        <v>r/r</v>
      </c>
      <c r="H56" s="23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5" t="s">
        <v>107</v>
      </c>
      <c r="T56" s="26" t="s">
        <v>108</v>
      </c>
      <c r="U56" s="41"/>
      <c r="V56" s="41"/>
      <c r="W56" s="41"/>
      <c r="X56" s="41"/>
      <c r="Y56" s="35"/>
      <c r="Z56" s="35"/>
      <c r="AA56" s="42"/>
    </row>
    <row r="57" spans="1:27" s="28" customFormat="1" x14ac:dyDescent="0.3">
      <c r="A57" s="29" t="str">
        <f t="shared" si="6"/>
        <v>Energetyka Konwencjonalna</v>
      </c>
      <c r="B57" s="57">
        <v>1858</v>
      </c>
      <c r="C57" s="57">
        <v>1870</v>
      </c>
      <c r="D57" s="82">
        <v>-0.01</v>
      </c>
      <c r="E57" s="57">
        <v>4899</v>
      </c>
      <c r="F57" s="57">
        <v>6179</v>
      </c>
      <c r="G57" s="82">
        <v>-0.21</v>
      </c>
      <c r="H57" s="23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34" t="s">
        <v>109</v>
      </c>
      <c r="T57" s="34" t="s">
        <v>110</v>
      </c>
      <c r="U57" s="41"/>
      <c r="V57" s="41"/>
      <c r="W57" s="41"/>
      <c r="X57" s="41"/>
      <c r="Y57" s="35"/>
      <c r="Z57" s="35"/>
      <c r="AA57" s="42"/>
    </row>
    <row r="58" spans="1:27" s="28" customFormat="1" x14ac:dyDescent="0.3">
      <c r="A58" s="29" t="str">
        <f t="shared" si="6"/>
        <v>Dystrybucja, w tym:</v>
      </c>
      <c r="B58" s="58">
        <v>656</v>
      </c>
      <c r="C58" s="58">
        <v>586</v>
      </c>
      <c r="D58" s="83">
        <v>0.12</v>
      </c>
      <c r="E58" s="57">
        <v>1716</v>
      </c>
      <c r="F58" s="57">
        <v>1721</v>
      </c>
      <c r="G58" s="92">
        <v>0</v>
      </c>
      <c r="H58" s="23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34" t="s">
        <v>111</v>
      </c>
      <c r="T58" s="34" t="s">
        <v>112</v>
      </c>
      <c r="U58" s="41"/>
      <c r="V58" s="41"/>
      <c r="W58" s="41"/>
      <c r="X58" s="41"/>
      <c r="Y58" s="35"/>
      <c r="Z58" s="35"/>
      <c r="AA58" s="42"/>
    </row>
    <row r="59" spans="1:27" s="28" customFormat="1" x14ac:dyDescent="0.3">
      <c r="A59" s="29" t="str">
        <f t="shared" si="6"/>
        <v>Przyłączanie nowych odbiorców</v>
      </c>
      <c r="B59" s="58">
        <v>145</v>
      </c>
      <c r="C59" s="58">
        <v>163</v>
      </c>
      <c r="D59" s="93">
        <v>-0.11</v>
      </c>
      <c r="E59" s="58">
        <v>504</v>
      </c>
      <c r="F59" s="58">
        <v>572</v>
      </c>
      <c r="G59" s="82">
        <v>-0.12</v>
      </c>
      <c r="H59" s="23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34" t="s">
        <v>113</v>
      </c>
      <c r="T59" s="34" t="s">
        <v>114</v>
      </c>
      <c r="U59" s="41"/>
      <c r="V59" s="41"/>
      <c r="W59" s="41"/>
      <c r="X59" s="41"/>
      <c r="Y59" s="35"/>
      <c r="Z59" s="35"/>
      <c r="AA59" s="42"/>
    </row>
    <row r="60" spans="1:27" s="28" customFormat="1" x14ac:dyDescent="0.3">
      <c r="A60" s="29" t="str">
        <f t="shared" si="6"/>
        <v>Linie dystrybucyjne</v>
      </c>
      <c r="B60" s="58">
        <v>373</v>
      </c>
      <c r="C60" s="58">
        <v>293</v>
      </c>
      <c r="D60" s="83">
        <v>0.27</v>
      </c>
      <c r="E60" s="58">
        <v>868</v>
      </c>
      <c r="F60" s="58">
        <v>788</v>
      </c>
      <c r="G60" s="83">
        <v>0.1</v>
      </c>
      <c r="H60" s="23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34" t="s">
        <v>115</v>
      </c>
      <c r="T60" s="34" t="s">
        <v>116</v>
      </c>
      <c r="U60" s="41"/>
      <c r="V60" s="41"/>
      <c r="W60" s="41"/>
      <c r="X60" s="41"/>
      <c r="Y60" s="35"/>
      <c r="Z60" s="35"/>
      <c r="AA60" s="42"/>
    </row>
    <row r="61" spans="1:27" s="28" customFormat="1" x14ac:dyDescent="0.3">
      <c r="A61" s="29" t="str">
        <f t="shared" si="6"/>
        <v>Energetyka Odnawialna, w tym:</v>
      </c>
      <c r="B61" s="58">
        <v>32</v>
      </c>
      <c r="C61" s="58">
        <v>31</v>
      </c>
      <c r="D61" s="83">
        <v>0.03</v>
      </c>
      <c r="E61" s="58">
        <v>81</v>
      </c>
      <c r="F61" s="58">
        <v>144</v>
      </c>
      <c r="G61" s="82">
        <v>-0.44</v>
      </c>
      <c r="H61" s="23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34" t="s">
        <v>117</v>
      </c>
      <c r="T61" s="34" t="s">
        <v>118</v>
      </c>
      <c r="U61" s="41"/>
      <c r="V61" s="41"/>
      <c r="W61" s="41"/>
      <c r="X61" s="41"/>
      <c r="Y61" s="35"/>
      <c r="Z61" s="35"/>
      <c r="AA61" s="42"/>
    </row>
    <row r="62" spans="1:27" s="28" customFormat="1" x14ac:dyDescent="0.3">
      <c r="A62" s="29" t="str">
        <f t="shared" si="6"/>
        <v>Modernizacje i odtworzenie</v>
      </c>
      <c r="B62" s="58">
        <v>24</v>
      </c>
      <c r="C62" s="58">
        <v>22</v>
      </c>
      <c r="D62" s="83">
        <v>0.09</v>
      </c>
      <c r="E62" s="58">
        <v>53</v>
      </c>
      <c r="F62" s="58">
        <v>61</v>
      </c>
      <c r="G62" s="82">
        <v>-0.13</v>
      </c>
      <c r="H62" s="23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34" t="s">
        <v>119</v>
      </c>
      <c r="T62" s="34" t="s">
        <v>120</v>
      </c>
      <c r="U62" s="41"/>
      <c r="V62" s="41"/>
      <c r="W62" s="41"/>
      <c r="X62" s="41"/>
      <c r="Y62" s="35"/>
      <c r="Z62" s="35"/>
      <c r="AA62" s="42"/>
    </row>
    <row r="63" spans="1:27" s="28" customFormat="1" x14ac:dyDescent="0.3">
      <c r="A63" s="67" t="str">
        <f t="shared" si="6"/>
        <v>Obrót i pozostałe</v>
      </c>
      <c r="B63" s="94">
        <v>46</v>
      </c>
      <c r="C63" s="94">
        <v>77</v>
      </c>
      <c r="D63" s="95">
        <v>-0.4</v>
      </c>
      <c r="E63" s="94">
        <v>140</v>
      </c>
      <c r="F63" s="94">
        <v>193</v>
      </c>
      <c r="G63" s="95">
        <v>-0.27</v>
      </c>
      <c r="H63" s="23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34" t="s">
        <v>121</v>
      </c>
      <c r="T63" s="34" t="s">
        <v>122</v>
      </c>
      <c r="U63" s="41"/>
      <c r="V63" s="41"/>
      <c r="W63" s="41"/>
      <c r="X63" s="41"/>
      <c r="Y63" s="35"/>
      <c r="Z63" s="35"/>
      <c r="AA63" s="42"/>
    </row>
    <row r="64" spans="1:27" s="28" customFormat="1" x14ac:dyDescent="0.3">
      <c r="A64" s="29" t="str">
        <f t="shared" si="6"/>
        <v>SUMA</v>
      </c>
      <c r="B64" s="57">
        <v>2592</v>
      </c>
      <c r="C64" s="57">
        <v>2564</v>
      </c>
      <c r="D64" s="83">
        <v>0.01</v>
      </c>
      <c r="E64" s="57">
        <v>6836</v>
      </c>
      <c r="F64" s="57">
        <v>8237</v>
      </c>
      <c r="G64" s="82">
        <v>-0.17</v>
      </c>
      <c r="H64" s="23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34" t="s">
        <v>96</v>
      </c>
      <c r="T64" s="34" t="s">
        <v>97</v>
      </c>
      <c r="U64" s="41"/>
      <c r="V64" s="41"/>
      <c r="W64" s="41"/>
      <c r="X64" s="41"/>
      <c r="Y64" s="35"/>
      <c r="Z64" s="35"/>
      <c r="AA64" s="42"/>
    </row>
    <row r="65" spans="1:27" s="28" customFormat="1" x14ac:dyDescent="0.3">
      <c r="A65" s="29" t="str">
        <f t="shared" si="6"/>
        <v>SUMA (w tym korekty konsolidacyjne)</v>
      </c>
      <c r="B65" s="57">
        <v>2558</v>
      </c>
      <c r="C65" s="57">
        <v>2555</v>
      </c>
      <c r="D65" s="92">
        <v>0</v>
      </c>
      <c r="E65" s="57">
        <v>6751</v>
      </c>
      <c r="F65" s="57">
        <v>8152</v>
      </c>
      <c r="G65" s="82">
        <v>-0.17</v>
      </c>
      <c r="H65" s="23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34" t="s">
        <v>123</v>
      </c>
      <c r="T65" s="34" t="s">
        <v>124</v>
      </c>
      <c r="U65" s="41"/>
      <c r="V65" s="41"/>
      <c r="W65" s="41"/>
      <c r="X65" s="41"/>
      <c r="Y65" s="35"/>
      <c r="Z65" s="35"/>
      <c r="AA65" s="42"/>
    </row>
    <row r="66" spans="1:27" s="28" customFormat="1" x14ac:dyDescent="0.3">
      <c r="A66" s="77"/>
      <c r="B66" s="23"/>
      <c r="C66" s="23"/>
      <c r="D66" s="23"/>
      <c r="E66" s="23"/>
      <c r="F66" s="23"/>
      <c r="G66" s="23"/>
      <c r="H66" s="23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59"/>
      <c r="T66" s="59"/>
      <c r="U66" s="41"/>
      <c r="V66" s="41"/>
      <c r="W66" s="41"/>
      <c r="X66" s="41"/>
      <c r="Y66" s="35"/>
      <c r="Z66" s="35"/>
      <c r="AA66" s="42"/>
    </row>
    <row r="67" spans="1:27" s="28" customFormat="1" x14ac:dyDescent="0.3">
      <c r="A67" s="77"/>
      <c r="B67" s="96"/>
      <c r="C67" s="96"/>
      <c r="D67" s="96"/>
      <c r="E67" s="96"/>
      <c r="F67" s="96"/>
      <c r="G67" s="96"/>
      <c r="H67" s="96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59"/>
      <c r="T67" s="59"/>
      <c r="U67" s="41"/>
      <c r="V67" s="41"/>
      <c r="W67" s="41"/>
      <c r="X67" s="41"/>
      <c r="Y67" s="35"/>
      <c r="Z67" s="35"/>
      <c r="AA67" s="42"/>
    </row>
    <row r="68" spans="1:27" s="28" customFormat="1" ht="23.4" x14ac:dyDescent="0.3">
      <c r="A68" s="97" t="str">
        <f t="shared" ref="A68:A87" si="8">IF(B$1="ENGLISH",S68,T68)</f>
        <v>Przychody i koszty segmentu</v>
      </c>
      <c r="B68" s="23"/>
      <c r="C68" s="23"/>
      <c r="D68" s="23"/>
      <c r="E68" s="23"/>
      <c r="F68" s="23"/>
      <c r="G68" s="23"/>
      <c r="H68" s="23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98" t="s">
        <v>125</v>
      </c>
      <c r="T68" s="98" t="s">
        <v>126</v>
      </c>
      <c r="U68" s="41"/>
      <c r="V68" s="41"/>
      <c r="X68" s="41"/>
      <c r="Y68" s="35"/>
      <c r="Z68" s="35"/>
      <c r="AA68" s="42"/>
    </row>
    <row r="69" spans="1:27" s="17" customFormat="1" ht="21" x14ac:dyDescent="0.3">
      <c r="A69" s="78" t="str">
        <f t="shared" si="8"/>
        <v>Energetyka Konwencjonalna (w tym: PGE Energia Ciepła) </v>
      </c>
      <c r="B69" s="79"/>
      <c r="C69" s="79"/>
      <c r="D69" s="79"/>
      <c r="E69" s="79"/>
      <c r="F69" s="79"/>
      <c r="G69" s="79"/>
      <c r="H69" s="10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81" t="s">
        <v>127</v>
      </c>
      <c r="T69" s="81" t="s">
        <v>128</v>
      </c>
      <c r="U69" s="62"/>
      <c r="V69" s="62"/>
      <c r="W69" s="62"/>
      <c r="X69" s="62"/>
      <c r="Y69" s="63"/>
      <c r="Z69" s="63"/>
      <c r="AA69" s="63"/>
    </row>
    <row r="70" spans="1:27" s="28" customFormat="1" x14ac:dyDescent="0.3">
      <c r="A70" s="21" t="str">
        <f t="shared" si="8"/>
        <v>[mln PLN]</v>
      </c>
      <c r="B70" s="22" t="str">
        <f>B56</f>
        <v>IV kw. 2017</v>
      </c>
      <c r="C70" s="22" t="str">
        <f t="shared" ref="C70:G70" si="9">C56</f>
        <v>IV kw. 2016</v>
      </c>
      <c r="D70" s="22" t="str">
        <f t="shared" si="9"/>
        <v>r/r</v>
      </c>
      <c r="E70" s="22">
        <f t="shared" si="9"/>
        <v>2017</v>
      </c>
      <c r="F70" s="22">
        <f t="shared" si="9"/>
        <v>2016</v>
      </c>
      <c r="G70" s="22" t="str">
        <f t="shared" si="9"/>
        <v>r/r</v>
      </c>
      <c r="H70" s="23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5" t="s">
        <v>13</v>
      </c>
      <c r="T70" s="26" t="s">
        <v>54</v>
      </c>
      <c r="U70" s="41"/>
      <c r="V70" s="41"/>
      <c r="W70" s="41"/>
      <c r="X70" s="41"/>
      <c r="Y70" s="35"/>
      <c r="Z70" s="35"/>
      <c r="AA70" s="42"/>
    </row>
    <row r="71" spans="1:27" s="28" customFormat="1" x14ac:dyDescent="0.3">
      <c r="A71" s="69" t="str">
        <f t="shared" si="8"/>
        <v>Przychody ze sprzedaży, w tym:</v>
      </c>
      <c r="B71" s="99">
        <v>3677</v>
      </c>
      <c r="C71" s="99">
        <v>3207</v>
      </c>
      <c r="D71" s="100">
        <v>0.15</v>
      </c>
      <c r="E71" s="99">
        <v>13075</v>
      </c>
      <c r="F71" s="99">
        <v>11738</v>
      </c>
      <c r="G71" s="100">
        <v>0.11</v>
      </c>
      <c r="H71" s="23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5" t="s">
        <v>129</v>
      </c>
      <c r="T71" s="25" t="s">
        <v>130</v>
      </c>
      <c r="U71" s="41"/>
      <c r="V71" s="41"/>
      <c r="W71" s="41"/>
      <c r="X71" s="41"/>
      <c r="Y71" s="35"/>
      <c r="Z71" s="35"/>
      <c r="AA71" s="42"/>
    </row>
    <row r="72" spans="1:27" s="28" customFormat="1" x14ac:dyDescent="0.3">
      <c r="A72" s="29" t="str">
        <f t="shared" si="8"/>
        <v>Przychody ze sprzedaży energii elektrycznej</v>
      </c>
      <c r="B72" s="57">
        <v>2825</v>
      </c>
      <c r="C72" s="57">
        <v>2582</v>
      </c>
      <c r="D72" s="83">
        <v>0.09</v>
      </c>
      <c r="E72" s="57">
        <v>9955</v>
      </c>
      <c r="F72" s="57">
        <v>9800</v>
      </c>
      <c r="G72" s="83">
        <v>0.02</v>
      </c>
      <c r="H72" s="23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34" t="s">
        <v>131</v>
      </c>
      <c r="T72" s="34" t="s">
        <v>132</v>
      </c>
      <c r="U72" s="41"/>
      <c r="V72" s="41"/>
      <c r="W72" s="41"/>
      <c r="X72" s="41"/>
      <c r="Y72" s="35"/>
      <c r="Z72" s="35"/>
      <c r="AA72" s="42"/>
    </row>
    <row r="73" spans="1:27" s="28" customFormat="1" x14ac:dyDescent="0.3">
      <c r="A73" s="29" t="str">
        <f t="shared" si="8"/>
        <v>Rekompensaty z tytułu rozwiązania KDT</v>
      </c>
      <c r="B73" s="58">
        <v>4</v>
      </c>
      <c r="C73" s="58">
        <v>136</v>
      </c>
      <c r="D73" s="82">
        <v>-0.97</v>
      </c>
      <c r="E73" s="57">
        <v>1215</v>
      </c>
      <c r="F73" s="58">
        <v>520</v>
      </c>
      <c r="G73" s="83">
        <v>1.34</v>
      </c>
      <c r="H73" s="23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34" t="s">
        <v>133</v>
      </c>
      <c r="T73" s="34" t="s">
        <v>56</v>
      </c>
      <c r="U73" s="41"/>
      <c r="V73" s="41"/>
      <c r="W73" s="41"/>
      <c r="X73" s="41"/>
      <c r="Y73" s="35"/>
      <c r="Z73" s="35"/>
      <c r="AA73" s="42"/>
    </row>
    <row r="74" spans="1:27" s="28" customFormat="1" x14ac:dyDescent="0.3">
      <c r="A74" s="29" t="str">
        <f t="shared" si="8"/>
        <v>Przychody ze sprzedaży ciepła</v>
      </c>
      <c r="B74" s="58">
        <v>481</v>
      </c>
      <c r="C74" s="58">
        <v>244</v>
      </c>
      <c r="D74" s="83">
        <v>0.97</v>
      </c>
      <c r="E74" s="58">
        <v>975</v>
      </c>
      <c r="F74" s="58">
        <v>720</v>
      </c>
      <c r="G74" s="83">
        <v>0.35</v>
      </c>
      <c r="H74" s="23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34" t="s">
        <v>134</v>
      </c>
      <c r="T74" s="34" t="s">
        <v>135</v>
      </c>
      <c r="U74" s="41"/>
      <c r="V74" s="41"/>
      <c r="W74" s="41"/>
      <c r="X74" s="41"/>
      <c r="Y74" s="35"/>
      <c r="Z74" s="35"/>
      <c r="AA74" s="42"/>
    </row>
    <row r="75" spans="1:27" s="28" customFormat="1" x14ac:dyDescent="0.3">
      <c r="A75" s="67" t="str">
        <f t="shared" si="8"/>
        <v>Przychody ze sprzedaży świadectw pochodzenia</v>
      </c>
      <c r="B75" s="94">
        <v>179</v>
      </c>
      <c r="C75" s="94">
        <v>114</v>
      </c>
      <c r="D75" s="101">
        <v>0.56999999999999995</v>
      </c>
      <c r="E75" s="94">
        <v>343</v>
      </c>
      <c r="F75" s="94">
        <v>227</v>
      </c>
      <c r="G75" s="101">
        <v>0.51</v>
      </c>
      <c r="H75" s="23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34" t="s">
        <v>136</v>
      </c>
      <c r="T75" s="34" t="s">
        <v>137</v>
      </c>
      <c r="U75" s="41"/>
      <c r="V75" s="41"/>
      <c r="W75" s="41"/>
      <c r="X75" s="41"/>
      <c r="Y75" s="35"/>
      <c r="Z75" s="35"/>
      <c r="AA75" s="42"/>
    </row>
    <row r="76" spans="1:27" s="28" customFormat="1" x14ac:dyDescent="0.3">
      <c r="A76" s="69" t="str">
        <f t="shared" si="8"/>
        <v>Koszty rodzajowe, w tym:</v>
      </c>
      <c r="B76" s="99">
        <v>4013</v>
      </c>
      <c r="C76" s="99">
        <v>2636</v>
      </c>
      <c r="D76" s="90">
        <v>0.52</v>
      </c>
      <c r="E76" s="99">
        <v>11361</v>
      </c>
      <c r="F76" s="99">
        <v>9910</v>
      </c>
      <c r="G76" s="90">
        <v>0.15</v>
      </c>
      <c r="H76" s="23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5" t="s">
        <v>138</v>
      </c>
      <c r="T76" s="25" t="s">
        <v>139</v>
      </c>
      <c r="U76" s="41"/>
      <c r="V76" s="41"/>
      <c r="W76" s="41"/>
      <c r="X76" s="41"/>
      <c r="Y76" s="35"/>
      <c r="Z76" s="35"/>
      <c r="AA76" s="42"/>
    </row>
    <row r="77" spans="1:27" s="28" customFormat="1" x14ac:dyDescent="0.3">
      <c r="A77" s="29" t="str">
        <f t="shared" si="8"/>
        <v>Amortyzacja</v>
      </c>
      <c r="B77" s="57">
        <v>1198</v>
      </c>
      <c r="C77" s="58">
        <v>483</v>
      </c>
      <c r="D77" s="82">
        <v>1.48</v>
      </c>
      <c r="E77" s="57">
        <v>2454</v>
      </c>
      <c r="F77" s="57">
        <v>1607</v>
      </c>
      <c r="G77" s="82">
        <v>0.53</v>
      </c>
      <c r="H77" s="23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34" t="s">
        <v>140</v>
      </c>
      <c r="T77" s="34" t="s">
        <v>141</v>
      </c>
      <c r="U77" s="41"/>
      <c r="V77" s="41"/>
      <c r="W77" s="41"/>
      <c r="X77" s="41"/>
      <c r="Y77" s="35"/>
      <c r="Z77" s="35"/>
      <c r="AA77" s="42"/>
    </row>
    <row r="78" spans="1:27" s="28" customFormat="1" x14ac:dyDescent="0.3">
      <c r="A78" s="29" t="str">
        <f t="shared" si="8"/>
        <v>Zużycie materiałów</v>
      </c>
      <c r="B78" s="57">
        <v>1028</v>
      </c>
      <c r="C78" s="58">
        <v>669</v>
      </c>
      <c r="D78" s="82">
        <v>0.54</v>
      </c>
      <c r="E78" s="57">
        <v>2856</v>
      </c>
      <c r="F78" s="57">
        <v>2575</v>
      </c>
      <c r="G78" s="82">
        <v>0.11</v>
      </c>
      <c r="H78" s="23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34" t="s">
        <v>142</v>
      </c>
      <c r="T78" s="34" t="s">
        <v>143</v>
      </c>
      <c r="U78" s="41"/>
      <c r="V78" s="41"/>
      <c r="W78" s="41"/>
      <c r="X78" s="41"/>
      <c r="Y78" s="35"/>
      <c r="Z78" s="35"/>
      <c r="AA78" s="42"/>
    </row>
    <row r="79" spans="1:27" s="28" customFormat="1" x14ac:dyDescent="0.3">
      <c r="A79" s="29" t="str">
        <f t="shared" si="8"/>
        <v>Zużycie energii</v>
      </c>
      <c r="B79" s="58">
        <v>4</v>
      </c>
      <c r="C79" s="58">
        <v>8</v>
      </c>
      <c r="D79" s="83">
        <v>-0.5</v>
      </c>
      <c r="E79" s="58">
        <v>12</v>
      </c>
      <c r="F79" s="58">
        <v>27</v>
      </c>
      <c r="G79" s="83">
        <v>-0.56000000000000005</v>
      </c>
      <c r="H79" s="23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34" t="s">
        <v>144</v>
      </c>
      <c r="T79" s="34" t="s">
        <v>145</v>
      </c>
      <c r="U79" s="41"/>
      <c r="V79" s="41"/>
      <c r="W79" s="41"/>
      <c r="X79" s="41"/>
      <c r="Y79" s="35"/>
      <c r="Z79" s="35"/>
      <c r="AA79" s="42"/>
    </row>
    <row r="80" spans="1:27" s="28" customFormat="1" x14ac:dyDescent="0.3">
      <c r="A80" s="29" t="str">
        <f t="shared" si="8"/>
        <v>Usługi obce</v>
      </c>
      <c r="B80" s="58">
        <v>398</v>
      </c>
      <c r="C80" s="58">
        <v>322</v>
      </c>
      <c r="D80" s="82">
        <v>0.24</v>
      </c>
      <c r="E80" s="58">
        <v>1189</v>
      </c>
      <c r="F80" s="58">
        <v>1099</v>
      </c>
      <c r="G80" s="82">
        <v>0.08</v>
      </c>
      <c r="H80" s="23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34" t="s">
        <v>146</v>
      </c>
      <c r="T80" s="34" t="s">
        <v>147</v>
      </c>
      <c r="U80" s="41"/>
      <c r="V80" s="41"/>
      <c r="W80" s="41"/>
      <c r="X80" s="41"/>
      <c r="Y80" s="35"/>
      <c r="Z80" s="35"/>
      <c r="AA80" s="42"/>
    </row>
    <row r="81" spans="1:27" s="28" customFormat="1" x14ac:dyDescent="0.3">
      <c r="A81" s="29" t="str">
        <f t="shared" si="8"/>
        <v>Podatki i opłaty</v>
      </c>
      <c r="B81" s="58">
        <v>558</v>
      </c>
      <c r="C81" s="58">
        <v>506</v>
      </c>
      <c r="D81" s="82">
        <v>0.1</v>
      </c>
      <c r="E81" s="57">
        <v>1919</v>
      </c>
      <c r="F81" s="57">
        <v>1866</v>
      </c>
      <c r="G81" s="82">
        <v>0.03</v>
      </c>
      <c r="H81" s="23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34" t="s">
        <v>148</v>
      </c>
      <c r="T81" s="34" t="s">
        <v>149</v>
      </c>
      <c r="U81" s="41"/>
      <c r="V81" s="41"/>
      <c r="W81" s="41"/>
      <c r="X81" s="41"/>
      <c r="Y81" s="35"/>
      <c r="Z81" s="35"/>
      <c r="AA81" s="42"/>
    </row>
    <row r="82" spans="1:27" s="28" customFormat="1" x14ac:dyDescent="0.3">
      <c r="A82" s="29" t="str">
        <f t="shared" si="8"/>
        <v>Koszty osobowe</v>
      </c>
      <c r="B82" s="58">
        <v>759</v>
      </c>
      <c r="C82" s="58">
        <v>614</v>
      </c>
      <c r="D82" s="82">
        <v>0.24</v>
      </c>
      <c r="E82" s="57">
        <v>2763</v>
      </c>
      <c r="F82" s="57">
        <v>2608</v>
      </c>
      <c r="G82" s="82">
        <v>0.06</v>
      </c>
      <c r="H82" s="23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34" t="s">
        <v>150</v>
      </c>
      <c r="T82" s="34" t="s">
        <v>151</v>
      </c>
      <c r="U82" s="41"/>
      <c r="V82" s="41"/>
      <c r="W82" s="41"/>
      <c r="X82" s="41"/>
      <c r="Y82" s="35"/>
      <c r="Z82" s="35"/>
      <c r="AA82" s="42"/>
    </row>
    <row r="83" spans="1:27" s="28" customFormat="1" x14ac:dyDescent="0.3">
      <c r="A83" s="67" t="str">
        <f t="shared" si="8"/>
        <v>Pozostałe koszty</v>
      </c>
      <c r="B83" s="94">
        <v>66</v>
      </c>
      <c r="C83" s="94">
        <v>34</v>
      </c>
      <c r="D83" s="95">
        <v>0.94</v>
      </c>
      <c r="E83" s="94">
        <v>167</v>
      </c>
      <c r="F83" s="94">
        <v>128</v>
      </c>
      <c r="G83" s="95">
        <v>0.3</v>
      </c>
      <c r="H83" s="23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34" t="s">
        <v>152</v>
      </c>
      <c r="T83" s="34" t="s">
        <v>153</v>
      </c>
      <c r="U83" s="41"/>
      <c r="V83" s="41"/>
      <c r="W83" s="41"/>
      <c r="X83" s="41"/>
      <c r="Y83" s="35"/>
      <c r="Z83" s="35"/>
      <c r="AA83" s="42"/>
    </row>
    <row r="84" spans="1:27" s="28" customFormat="1" x14ac:dyDescent="0.3">
      <c r="A84" s="29" t="str">
        <f t="shared" si="8"/>
        <v>Koszt wytworzenia sprzedanych produktów</v>
      </c>
      <c r="B84" s="57">
        <v>3407</v>
      </c>
      <c r="C84" s="57">
        <v>2199</v>
      </c>
      <c r="D84" s="82">
        <v>0.55000000000000004</v>
      </c>
      <c r="E84" s="57">
        <v>9468</v>
      </c>
      <c r="F84" s="57">
        <v>8086</v>
      </c>
      <c r="G84" s="82">
        <v>0.17</v>
      </c>
      <c r="H84" s="23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34" t="s">
        <v>154</v>
      </c>
      <c r="T84" s="34" t="s">
        <v>155</v>
      </c>
      <c r="U84" s="41"/>
      <c r="V84" s="41"/>
      <c r="W84" s="41"/>
      <c r="X84" s="41"/>
      <c r="Y84" s="35"/>
      <c r="Z84" s="35"/>
      <c r="AA84" s="42"/>
    </row>
    <row r="85" spans="1:27" s="28" customFormat="1" x14ac:dyDescent="0.3">
      <c r="A85" s="29" t="str">
        <f t="shared" si="8"/>
        <v>Koszt własny sprzedaży</v>
      </c>
      <c r="B85" s="57">
        <v>3818</v>
      </c>
      <c r="C85" s="57">
        <v>2413</v>
      </c>
      <c r="D85" s="82">
        <v>0.57999999999999996</v>
      </c>
      <c r="E85" s="57">
        <v>10439</v>
      </c>
      <c r="F85" s="57">
        <v>9077</v>
      </c>
      <c r="G85" s="82">
        <v>0.15</v>
      </c>
      <c r="H85" s="23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34" t="s">
        <v>156</v>
      </c>
      <c r="T85" s="34" t="s">
        <v>157</v>
      </c>
      <c r="U85" s="41"/>
      <c r="V85" s="41"/>
      <c r="W85" s="41"/>
      <c r="X85" s="41"/>
      <c r="Y85" s="35"/>
      <c r="Z85" s="35"/>
      <c r="AA85" s="42"/>
    </row>
    <row r="86" spans="1:27" s="28" customFormat="1" x14ac:dyDescent="0.3">
      <c r="A86" s="29" t="str">
        <f t="shared" si="8"/>
        <v>EBIT</v>
      </c>
      <c r="B86" s="58">
        <v>-479</v>
      </c>
      <c r="C86" s="57">
        <v>1276</v>
      </c>
      <c r="D86" s="82">
        <v>-1.38</v>
      </c>
      <c r="E86" s="57">
        <v>1754</v>
      </c>
      <c r="F86" s="57">
        <v>2691</v>
      </c>
      <c r="G86" s="82">
        <v>-0.35</v>
      </c>
      <c r="H86" s="23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34" t="s">
        <v>27</v>
      </c>
      <c r="T86" s="34" t="s">
        <v>27</v>
      </c>
      <c r="U86" s="41"/>
      <c r="V86" s="41"/>
      <c r="W86" s="41"/>
      <c r="X86" s="41"/>
      <c r="Y86" s="35"/>
      <c r="Z86" s="35"/>
      <c r="AA86" s="42"/>
    </row>
    <row r="87" spans="1:27" s="28" customFormat="1" x14ac:dyDescent="0.3">
      <c r="A87" s="29" t="str">
        <f t="shared" si="8"/>
        <v>EBITDA</v>
      </c>
      <c r="B87" s="58">
        <v>698</v>
      </c>
      <c r="C87" s="57">
        <v>1736</v>
      </c>
      <c r="D87" s="82">
        <v>-0.6</v>
      </c>
      <c r="E87" s="57">
        <v>4099</v>
      </c>
      <c r="F87" s="57">
        <v>4182</v>
      </c>
      <c r="G87" s="82">
        <v>-0.02</v>
      </c>
      <c r="H87" s="23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34" t="s">
        <v>22</v>
      </c>
      <c r="T87" s="34" t="s">
        <v>22</v>
      </c>
      <c r="U87" s="41"/>
      <c r="V87" s="41"/>
      <c r="W87" s="41"/>
      <c r="X87" s="41"/>
      <c r="Y87" s="35"/>
      <c r="Z87" s="35"/>
      <c r="AA87" s="42"/>
    </row>
    <row r="88" spans="1:27" s="28" customFormat="1" x14ac:dyDescent="0.3">
      <c r="A88" s="77"/>
      <c r="B88" s="23"/>
      <c r="C88" s="23"/>
      <c r="D88" s="23"/>
      <c r="E88" s="23"/>
      <c r="F88" s="23"/>
      <c r="G88" s="23"/>
      <c r="H88" s="23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59"/>
      <c r="T88" s="59"/>
      <c r="U88" s="41"/>
      <c r="V88" s="41"/>
      <c r="W88" s="41"/>
      <c r="X88" s="41"/>
      <c r="Y88" s="35"/>
      <c r="Z88" s="35"/>
      <c r="AA88" s="42"/>
    </row>
    <row r="89" spans="1:27" s="17" customFormat="1" ht="21" x14ac:dyDescent="0.3">
      <c r="A89" s="18" t="str">
        <f t="shared" ref="A89:A105" si="10">IF(B$1="ENGLISH",S89,T89)</f>
        <v>Energetyka Odnawialna</v>
      </c>
      <c r="B89" s="80"/>
      <c r="C89" s="80"/>
      <c r="D89" s="80"/>
      <c r="E89" s="80"/>
      <c r="F89" s="80"/>
      <c r="G89" s="80"/>
      <c r="H89" s="10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20" t="s">
        <v>158</v>
      </c>
      <c r="T89" s="20" t="s">
        <v>159</v>
      </c>
      <c r="U89" s="62"/>
      <c r="V89" s="62"/>
      <c r="W89" s="62"/>
      <c r="X89" s="62"/>
      <c r="Y89" s="63"/>
      <c r="Z89" s="63"/>
      <c r="AA89" s="63"/>
    </row>
    <row r="90" spans="1:27" s="28" customFormat="1" x14ac:dyDescent="0.3">
      <c r="A90" s="21" t="str">
        <f t="shared" si="10"/>
        <v>[mln PLN]</v>
      </c>
      <c r="B90" s="22" t="str">
        <f>B70</f>
        <v>IV kw. 2017</v>
      </c>
      <c r="C90" s="22" t="str">
        <f t="shared" ref="C90:G90" si="11">C70</f>
        <v>IV kw. 2016</v>
      </c>
      <c r="D90" s="22" t="str">
        <f t="shared" si="11"/>
        <v>r/r</v>
      </c>
      <c r="E90" s="22">
        <f t="shared" si="11"/>
        <v>2017</v>
      </c>
      <c r="F90" s="22">
        <f t="shared" si="11"/>
        <v>2016</v>
      </c>
      <c r="G90" s="22" t="str">
        <f t="shared" si="11"/>
        <v>r/r</v>
      </c>
      <c r="H90" s="23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5" t="s">
        <v>13</v>
      </c>
      <c r="T90" s="26" t="s">
        <v>54</v>
      </c>
      <c r="U90" s="41"/>
      <c r="V90" s="41"/>
      <c r="W90" s="41"/>
      <c r="X90" s="41"/>
      <c r="Y90" s="35"/>
      <c r="Z90" s="35"/>
      <c r="AA90" s="42"/>
    </row>
    <row r="91" spans="1:27" s="28" customFormat="1" x14ac:dyDescent="0.3">
      <c r="A91" s="69" t="str">
        <f t="shared" si="10"/>
        <v xml:space="preserve">Przychody ze sprzedaży, w tym: </v>
      </c>
      <c r="B91" s="102">
        <v>194</v>
      </c>
      <c r="C91" s="102">
        <v>221</v>
      </c>
      <c r="D91" s="90">
        <v>-0.12</v>
      </c>
      <c r="E91" s="102">
        <v>724</v>
      </c>
      <c r="F91" s="102">
        <v>717</v>
      </c>
      <c r="G91" s="100">
        <v>0.01</v>
      </c>
      <c r="H91" s="23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5" t="s">
        <v>160</v>
      </c>
      <c r="T91" s="25" t="s">
        <v>130</v>
      </c>
      <c r="U91" s="41"/>
      <c r="V91" s="41"/>
      <c r="W91" s="41"/>
      <c r="X91" s="41"/>
      <c r="Y91" s="35"/>
      <c r="Z91" s="35"/>
      <c r="AA91" s="42"/>
    </row>
    <row r="92" spans="1:27" s="28" customFormat="1" x14ac:dyDescent="0.3">
      <c r="A92" s="29" t="str">
        <f t="shared" si="10"/>
        <v>Przychody ze sprzedaży energii elektrycznej</v>
      </c>
      <c r="B92" s="58">
        <v>139</v>
      </c>
      <c r="C92" s="58">
        <v>118</v>
      </c>
      <c r="D92" s="83">
        <v>0.18</v>
      </c>
      <c r="E92" s="58">
        <v>410</v>
      </c>
      <c r="F92" s="58">
        <v>358</v>
      </c>
      <c r="G92" s="83">
        <v>0.15</v>
      </c>
      <c r="H92" s="23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34" t="s">
        <v>131</v>
      </c>
      <c r="T92" s="34" t="s">
        <v>132</v>
      </c>
      <c r="U92" s="41"/>
      <c r="V92" s="41"/>
      <c r="W92" s="41"/>
      <c r="X92" s="41"/>
      <c r="Y92" s="35"/>
      <c r="Z92" s="35"/>
      <c r="AA92" s="42"/>
    </row>
    <row r="93" spans="1:27" s="28" customFormat="1" ht="31.2" x14ac:dyDescent="0.3">
      <c r="A93" s="67" t="str">
        <f t="shared" si="10"/>
        <v>Przychody ze sprzedaży świadectw pochodzenia energii</v>
      </c>
      <c r="B93" s="94">
        <v>-6</v>
      </c>
      <c r="C93" s="94">
        <v>33</v>
      </c>
      <c r="D93" s="94" t="s">
        <v>25</v>
      </c>
      <c r="E93" s="94">
        <v>63</v>
      </c>
      <c r="F93" s="94">
        <v>104</v>
      </c>
      <c r="G93" s="95">
        <v>-0.39</v>
      </c>
      <c r="H93" s="23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34" t="s">
        <v>161</v>
      </c>
      <c r="T93" s="34" t="s">
        <v>137</v>
      </c>
      <c r="U93" s="41"/>
      <c r="V93" s="41"/>
      <c r="W93" s="41"/>
      <c r="X93" s="41"/>
      <c r="Y93" s="35"/>
      <c r="Z93" s="35"/>
      <c r="AA93" s="42"/>
    </row>
    <row r="94" spans="1:27" s="28" customFormat="1" x14ac:dyDescent="0.3">
      <c r="A94" s="69" t="str">
        <f t="shared" si="10"/>
        <v>Koszty rodzajowe, w tym:</v>
      </c>
      <c r="B94" s="102">
        <v>326</v>
      </c>
      <c r="C94" s="102">
        <v>251</v>
      </c>
      <c r="D94" s="90">
        <v>0.3</v>
      </c>
      <c r="E94" s="102">
        <v>817</v>
      </c>
      <c r="F94" s="102">
        <v>1507</v>
      </c>
      <c r="G94" s="100">
        <v>-0.46</v>
      </c>
      <c r="H94" s="23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5" t="s">
        <v>138</v>
      </c>
      <c r="T94" s="25" t="s">
        <v>139</v>
      </c>
      <c r="U94" s="41"/>
      <c r="V94" s="41"/>
      <c r="W94" s="41"/>
      <c r="X94" s="41"/>
      <c r="Y94" s="35"/>
      <c r="Z94" s="35"/>
      <c r="AA94" s="42"/>
    </row>
    <row r="95" spans="1:27" s="28" customFormat="1" x14ac:dyDescent="0.3">
      <c r="A95" s="29" t="str">
        <f t="shared" si="10"/>
        <v>Amortyzacja</v>
      </c>
      <c r="B95" s="58">
        <v>201</v>
      </c>
      <c r="C95" s="58">
        <v>146</v>
      </c>
      <c r="D95" s="82">
        <v>0.38</v>
      </c>
      <c r="E95" s="58">
        <v>399</v>
      </c>
      <c r="F95" s="58">
        <v>1135</v>
      </c>
      <c r="G95" s="83">
        <v>-0.65</v>
      </c>
      <c r="H95" s="23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34" t="s">
        <v>140</v>
      </c>
      <c r="T95" s="34" t="s">
        <v>141</v>
      </c>
      <c r="U95" s="41"/>
      <c r="V95" s="41"/>
      <c r="W95" s="41"/>
      <c r="X95" s="41"/>
      <c r="Y95" s="35"/>
      <c r="Z95" s="35"/>
      <c r="AA95" s="42"/>
    </row>
    <row r="96" spans="1:27" s="28" customFormat="1" x14ac:dyDescent="0.3">
      <c r="A96" s="29" t="str">
        <f t="shared" si="10"/>
        <v>Zużycie materiałów</v>
      </c>
      <c r="B96" s="58">
        <v>2</v>
      </c>
      <c r="C96" s="58">
        <v>2</v>
      </c>
      <c r="D96" s="103">
        <v>0</v>
      </c>
      <c r="E96" s="58">
        <v>5</v>
      </c>
      <c r="F96" s="58">
        <v>6</v>
      </c>
      <c r="G96" s="83">
        <v>-0.17</v>
      </c>
      <c r="H96" s="23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34" t="s">
        <v>142</v>
      </c>
      <c r="T96" s="34" t="s">
        <v>162</v>
      </c>
      <c r="U96" s="41"/>
      <c r="V96" s="41"/>
      <c r="W96" s="41"/>
      <c r="X96" s="41"/>
      <c r="Y96" s="35"/>
      <c r="Z96" s="35"/>
      <c r="AA96" s="42"/>
    </row>
    <row r="97" spans="1:27" s="28" customFormat="1" x14ac:dyDescent="0.3">
      <c r="A97" s="29" t="str">
        <f t="shared" si="10"/>
        <v>Zużycie energii</v>
      </c>
      <c r="B97" s="58">
        <v>43</v>
      </c>
      <c r="C97" s="58">
        <v>31</v>
      </c>
      <c r="D97" s="82">
        <v>0.39</v>
      </c>
      <c r="E97" s="58">
        <v>116</v>
      </c>
      <c r="F97" s="58">
        <v>111</v>
      </c>
      <c r="G97" s="82">
        <v>0.05</v>
      </c>
      <c r="H97" s="23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34" t="s">
        <v>144</v>
      </c>
      <c r="T97" s="34" t="s">
        <v>145</v>
      </c>
      <c r="U97" s="41"/>
      <c r="V97" s="41"/>
      <c r="W97" s="41"/>
      <c r="X97" s="41"/>
      <c r="Y97" s="35"/>
      <c r="Z97" s="35"/>
      <c r="AA97" s="42"/>
    </row>
    <row r="98" spans="1:27" s="28" customFormat="1" x14ac:dyDescent="0.3">
      <c r="A98" s="29" t="str">
        <f t="shared" si="10"/>
        <v>Usługi obce</v>
      </c>
      <c r="B98" s="58">
        <v>32</v>
      </c>
      <c r="C98" s="58">
        <v>30</v>
      </c>
      <c r="D98" s="82">
        <v>7.0000000000000007E-2</v>
      </c>
      <c r="E98" s="58">
        <v>111</v>
      </c>
      <c r="F98" s="58">
        <v>105</v>
      </c>
      <c r="G98" s="82">
        <v>0.06</v>
      </c>
      <c r="H98" s="23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34" t="s">
        <v>146</v>
      </c>
      <c r="T98" s="34" t="s">
        <v>147</v>
      </c>
      <c r="U98" s="41"/>
      <c r="V98" s="41"/>
      <c r="W98" s="41"/>
      <c r="X98" s="41"/>
      <c r="Y98" s="35"/>
      <c r="Z98" s="35"/>
      <c r="AA98" s="42"/>
    </row>
    <row r="99" spans="1:27" s="28" customFormat="1" x14ac:dyDescent="0.3">
      <c r="A99" s="29" t="str">
        <f t="shared" si="10"/>
        <v>Podatki i opłaty</v>
      </c>
      <c r="B99" s="58">
        <v>24</v>
      </c>
      <c r="C99" s="58">
        <v>20</v>
      </c>
      <c r="D99" s="82">
        <v>0.2</v>
      </c>
      <c r="E99" s="58">
        <v>97</v>
      </c>
      <c r="F99" s="58">
        <v>63</v>
      </c>
      <c r="G99" s="82">
        <v>0.54</v>
      </c>
      <c r="H99" s="23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34" t="s">
        <v>148</v>
      </c>
      <c r="T99" s="34" t="s">
        <v>149</v>
      </c>
      <c r="U99" s="41"/>
      <c r="V99" s="41"/>
      <c r="W99" s="41"/>
      <c r="X99" s="41"/>
      <c r="Y99" s="35"/>
      <c r="Z99" s="35"/>
      <c r="AA99" s="42"/>
    </row>
    <row r="100" spans="1:27" s="28" customFormat="1" x14ac:dyDescent="0.3">
      <c r="A100" s="29" t="str">
        <f t="shared" si="10"/>
        <v>Koszty osobowe</v>
      </c>
      <c r="B100" s="58">
        <v>21</v>
      </c>
      <c r="C100" s="58">
        <v>19</v>
      </c>
      <c r="D100" s="82">
        <v>0.11</v>
      </c>
      <c r="E100" s="58">
        <v>76</v>
      </c>
      <c r="F100" s="58">
        <v>74</v>
      </c>
      <c r="G100" s="82">
        <v>0.03</v>
      </c>
      <c r="H100" s="23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34" t="s">
        <v>150</v>
      </c>
      <c r="T100" s="34" t="s">
        <v>151</v>
      </c>
      <c r="U100" s="41"/>
      <c r="V100" s="41"/>
      <c r="W100" s="41"/>
      <c r="X100" s="41"/>
      <c r="Y100" s="35"/>
      <c r="Z100" s="35"/>
      <c r="AA100" s="42"/>
    </row>
    <row r="101" spans="1:27" s="28" customFormat="1" x14ac:dyDescent="0.3">
      <c r="A101" s="67" t="str">
        <f t="shared" si="10"/>
        <v>Pozostałe koszty</v>
      </c>
      <c r="B101" s="94">
        <v>3</v>
      </c>
      <c r="C101" s="94">
        <v>3</v>
      </c>
      <c r="D101" s="104">
        <v>0</v>
      </c>
      <c r="E101" s="94">
        <v>12</v>
      </c>
      <c r="F101" s="94">
        <v>13</v>
      </c>
      <c r="G101" s="101">
        <v>-0.08</v>
      </c>
      <c r="H101" s="23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34" t="s">
        <v>152</v>
      </c>
      <c r="T101" s="34" t="s">
        <v>153</v>
      </c>
      <c r="U101" s="41"/>
      <c r="V101" s="41"/>
      <c r="W101" s="41"/>
      <c r="X101" s="41"/>
      <c r="Y101" s="35"/>
      <c r="Z101" s="35"/>
      <c r="AA101" s="42"/>
    </row>
    <row r="102" spans="1:27" s="28" customFormat="1" x14ac:dyDescent="0.3">
      <c r="A102" s="29" t="str">
        <f t="shared" si="10"/>
        <v xml:space="preserve">Koszt wytworzenia sprzedanych produktów </v>
      </c>
      <c r="B102" s="58">
        <v>301</v>
      </c>
      <c r="C102" s="58">
        <v>43</v>
      </c>
      <c r="D102" s="82">
        <v>6</v>
      </c>
      <c r="E102" s="58">
        <v>734</v>
      </c>
      <c r="F102" s="58">
        <v>1212</v>
      </c>
      <c r="G102" s="83">
        <v>-0.39</v>
      </c>
      <c r="H102" s="23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34" t="s">
        <v>163</v>
      </c>
      <c r="T102" s="34" t="s">
        <v>155</v>
      </c>
      <c r="U102" s="41"/>
      <c r="V102" s="41"/>
      <c r="W102" s="41"/>
      <c r="X102" s="41"/>
      <c r="Y102" s="35"/>
      <c r="Z102" s="35"/>
      <c r="AA102" s="42"/>
    </row>
    <row r="103" spans="1:27" s="28" customFormat="1" x14ac:dyDescent="0.3">
      <c r="A103" s="29" t="str">
        <f t="shared" si="10"/>
        <v>Koszt własny sprzedaży</v>
      </c>
      <c r="B103" s="58">
        <v>302</v>
      </c>
      <c r="C103" s="58">
        <v>44</v>
      </c>
      <c r="D103" s="82">
        <v>5.86</v>
      </c>
      <c r="E103" s="58">
        <v>738</v>
      </c>
      <c r="F103" s="58">
        <v>1215</v>
      </c>
      <c r="G103" s="83">
        <v>-0.39</v>
      </c>
      <c r="H103" s="23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34" t="s">
        <v>156</v>
      </c>
      <c r="T103" s="34" t="s">
        <v>157</v>
      </c>
      <c r="U103" s="41"/>
      <c r="V103" s="41"/>
      <c r="W103" s="41"/>
      <c r="X103" s="41"/>
      <c r="Y103" s="35"/>
      <c r="Z103" s="35"/>
      <c r="AA103" s="42"/>
    </row>
    <row r="104" spans="1:27" s="28" customFormat="1" x14ac:dyDescent="0.3">
      <c r="A104" s="29" t="str">
        <f t="shared" si="10"/>
        <v>EBIT</v>
      </c>
      <c r="B104" s="58">
        <v>-77</v>
      </c>
      <c r="C104" s="58">
        <v>-37</v>
      </c>
      <c r="D104" s="82">
        <v>1.08</v>
      </c>
      <c r="E104" s="58">
        <v>-36</v>
      </c>
      <c r="F104" s="58">
        <v>-770</v>
      </c>
      <c r="G104" s="65" t="s">
        <v>25</v>
      </c>
      <c r="H104" s="23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34" t="s">
        <v>27</v>
      </c>
      <c r="T104" s="34" t="s">
        <v>27</v>
      </c>
      <c r="U104" s="41"/>
      <c r="V104" s="41"/>
      <c r="W104" s="41"/>
      <c r="X104" s="41"/>
      <c r="Y104" s="35"/>
      <c r="Z104" s="35"/>
      <c r="AA104" s="42"/>
    </row>
    <row r="105" spans="1:27" s="28" customFormat="1" x14ac:dyDescent="0.3">
      <c r="A105" s="29" t="str">
        <f t="shared" si="10"/>
        <v>EBITDA</v>
      </c>
      <c r="B105" s="58">
        <v>125</v>
      </c>
      <c r="C105" s="58">
        <v>109</v>
      </c>
      <c r="D105" s="83">
        <v>0.15</v>
      </c>
      <c r="E105" s="58">
        <v>364</v>
      </c>
      <c r="F105" s="58">
        <v>365</v>
      </c>
      <c r="G105" s="103">
        <v>0</v>
      </c>
      <c r="H105" s="23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34" t="s">
        <v>22</v>
      </c>
      <c r="T105" s="34" t="s">
        <v>22</v>
      </c>
      <c r="U105" s="41"/>
      <c r="V105" s="41"/>
      <c r="W105" s="41"/>
      <c r="X105" s="41"/>
      <c r="Y105" s="35"/>
      <c r="Z105" s="35"/>
      <c r="AA105" s="42"/>
    </row>
    <row r="106" spans="1:27" s="28" customFormat="1" x14ac:dyDescent="0.3">
      <c r="A106" s="77"/>
      <c r="B106" s="23"/>
      <c r="C106" s="23"/>
      <c r="D106" s="23"/>
      <c r="E106" s="23"/>
      <c r="F106" s="23"/>
      <c r="G106" s="23"/>
      <c r="H106" s="23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59"/>
      <c r="T106" s="59"/>
      <c r="U106" s="41"/>
      <c r="V106" s="41"/>
      <c r="W106" s="41"/>
      <c r="X106" s="41"/>
      <c r="Y106" s="35"/>
      <c r="Z106" s="35"/>
      <c r="AA106" s="42"/>
    </row>
    <row r="107" spans="1:27" s="17" customFormat="1" ht="21" x14ac:dyDescent="0.3">
      <c r="A107" s="18" t="str">
        <f t="shared" ref="A107:A123" si="12">IF(B$1="ENGLISH",S107,T107)</f>
        <v>Dystrybucja</v>
      </c>
      <c r="B107" s="80"/>
      <c r="C107" s="80"/>
      <c r="D107" s="80"/>
      <c r="E107" s="80"/>
      <c r="F107" s="80"/>
      <c r="G107" s="80"/>
      <c r="H107" s="10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20" t="s">
        <v>103</v>
      </c>
      <c r="T107" s="20" t="s">
        <v>104</v>
      </c>
      <c r="U107" s="62"/>
      <c r="V107" s="62"/>
      <c r="W107" s="62"/>
      <c r="X107" s="62"/>
      <c r="Y107" s="63"/>
      <c r="Z107" s="63"/>
      <c r="AA107" s="63"/>
    </row>
    <row r="108" spans="1:27" s="28" customFormat="1" x14ac:dyDescent="0.3">
      <c r="A108" s="21" t="str">
        <f t="shared" si="12"/>
        <v>[mln PLN]</v>
      </c>
      <c r="B108" s="22" t="str">
        <f>B90</f>
        <v>IV kw. 2017</v>
      </c>
      <c r="C108" s="22" t="str">
        <f t="shared" ref="C108:G108" si="13">C90</f>
        <v>IV kw. 2016</v>
      </c>
      <c r="D108" s="22" t="str">
        <f t="shared" si="13"/>
        <v>r/r</v>
      </c>
      <c r="E108" s="22">
        <f t="shared" si="13"/>
        <v>2017</v>
      </c>
      <c r="F108" s="22">
        <f t="shared" si="13"/>
        <v>2016</v>
      </c>
      <c r="G108" s="22" t="str">
        <f t="shared" si="13"/>
        <v>r/r</v>
      </c>
      <c r="H108" s="23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5" t="s">
        <v>13</v>
      </c>
      <c r="T108" s="26" t="s">
        <v>54</v>
      </c>
      <c r="U108" s="41"/>
      <c r="V108" s="41"/>
      <c r="W108" s="41"/>
      <c r="X108" s="41"/>
      <c r="Y108" s="35"/>
      <c r="Z108" s="35"/>
      <c r="AA108" s="42"/>
    </row>
    <row r="109" spans="1:27" s="28" customFormat="1" x14ac:dyDescent="0.3">
      <c r="A109" s="69" t="str">
        <f t="shared" si="12"/>
        <v xml:space="preserve">Przychody ze sprzedaży, w tym: </v>
      </c>
      <c r="B109" s="99">
        <v>1665</v>
      </c>
      <c r="C109" s="99">
        <v>1552</v>
      </c>
      <c r="D109" s="100">
        <v>7.0000000000000007E-2</v>
      </c>
      <c r="E109" s="99">
        <v>6392</v>
      </c>
      <c r="F109" s="99">
        <v>5918</v>
      </c>
      <c r="G109" s="100">
        <v>0.08</v>
      </c>
      <c r="H109" s="23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5" t="s">
        <v>160</v>
      </c>
      <c r="T109" s="25" t="s">
        <v>130</v>
      </c>
      <c r="U109" s="41"/>
      <c r="V109" s="41"/>
      <c r="W109" s="41"/>
      <c r="X109" s="41"/>
      <c r="Y109" s="35"/>
      <c r="Z109" s="35"/>
      <c r="AA109" s="42"/>
    </row>
    <row r="110" spans="1:27" s="28" customFormat="1" x14ac:dyDescent="0.3">
      <c r="A110" s="29" t="str">
        <f t="shared" si="12"/>
        <v>Przychody ze sprzedaży usług dystrybucyjnych</v>
      </c>
      <c r="B110" s="57">
        <v>1586</v>
      </c>
      <c r="C110" s="57">
        <v>1472</v>
      </c>
      <c r="D110" s="83">
        <v>0.08</v>
      </c>
      <c r="E110" s="57">
        <v>6100</v>
      </c>
      <c r="F110" s="57">
        <v>5616</v>
      </c>
      <c r="G110" s="83">
        <v>0.09</v>
      </c>
      <c r="H110" s="23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34" t="s">
        <v>164</v>
      </c>
      <c r="T110" s="34" t="s">
        <v>165</v>
      </c>
      <c r="U110" s="41"/>
      <c r="V110" s="41"/>
      <c r="W110" s="41"/>
      <c r="X110" s="41"/>
      <c r="Y110" s="35"/>
      <c r="Z110" s="35"/>
      <c r="AA110" s="42"/>
    </row>
    <row r="111" spans="1:27" s="28" customFormat="1" x14ac:dyDescent="0.3">
      <c r="A111" s="67" t="str">
        <f t="shared" si="12"/>
        <v>Pozostałe przychody z podstawowej działalności</v>
      </c>
      <c r="B111" s="94">
        <v>52</v>
      </c>
      <c r="C111" s="94">
        <v>53</v>
      </c>
      <c r="D111" s="104">
        <v>-0.02</v>
      </c>
      <c r="E111" s="94">
        <v>188</v>
      </c>
      <c r="F111" s="94">
        <v>196</v>
      </c>
      <c r="G111" s="95">
        <v>-0.04</v>
      </c>
      <c r="H111" s="23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34" t="s">
        <v>166</v>
      </c>
      <c r="T111" s="34" t="s">
        <v>167</v>
      </c>
      <c r="U111" s="41"/>
      <c r="V111" s="41"/>
      <c r="W111" s="41"/>
      <c r="X111" s="41"/>
      <c r="Y111" s="35"/>
      <c r="Z111" s="35"/>
      <c r="AA111" s="42"/>
    </row>
    <row r="112" spans="1:27" s="28" customFormat="1" x14ac:dyDescent="0.3">
      <c r="A112" s="69" t="str">
        <f t="shared" si="12"/>
        <v>Koszty rodzajowe, w tym:</v>
      </c>
      <c r="B112" s="99">
        <v>1468</v>
      </c>
      <c r="C112" s="99">
        <v>1314</v>
      </c>
      <c r="D112" s="90">
        <v>0.12</v>
      </c>
      <c r="E112" s="99">
        <v>5328</v>
      </c>
      <c r="F112" s="99">
        <v>4890</v>
      </c>
      <c r="G112" s="90">
        <v>0.09</v>
      </c>
      <c r="H112" s="23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5" t="s">
        <v>138</v>
      </c>
      <c r="T112" s="25" t="s">
        <v>139</v>
      </c>
      <c r="U112" s="41"/>
      <c r="V112" s="41"/>
      <c r="W112" s="41"/>
      <c r="X112" s="41"/>
      <c r="Y112" s="35"/>
      <c r="Z112" s="35"/>
      <c r="AA112" s="42"/>
    </row>
    <row r="113" spans="1:27" s="28" customFormat="1" x14ac:dyDescent="0.3">
      <c r="A113" s="29" t="str">
        <f t="shared" si="12"/>
        <v>Amortyzacja</v>
      </c>
      <c r="B113" s="58">
        <v>300</v>
      </c>
      <c r="C113" s="58">
        <v>288</v>
      </c>
      <c r="D113" s="82">
        <v>0.04</v>
      </c>
      <c r="E113" s="57">
        <v>1170</v>
      </c>
      <c r="F113" s="57">
        <v>1128</v>
      </c>
      <c r="G113" s="82">
        <v>0.04</v>
      </c>
      <c r="H113" s="23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34" t="s">
        <v>140</v>
      </c>
      <c r="T113" s="34" t="s">
        <v>141</v>
      </c>
      <c r="U113" s="41"/>
      <c r="V113" s="41"/>
      <c r="W113" s="41"/>
      <c r="X113" s="41"/>
      <c r="Y113" s="35"/>
      <c r="Z113" s="35"/>
      <c r="AA113" s="42"/>
    </row>
    <row r="114" spans="1:27" s="28" customFormat="1" x14ac:dyDescent="0.3">
      <c r="A114" s="29" t="str">
        <f t="shared" si="12"/>
        <v>Zużycie materiałów</v>
      </c>
      <c r="B114" s="58">
        <v>19</v>
      </c>
      <c r="C114" s="58">
        <v>19</v>
      </c>
      <c r="D114" s="103">
        <v>0</v>
      </c>
      <c r="E114" s="58">
        <v>67</v>
      </c>
      <c r="F114" s="58">
        <v>69</v>
      </c>
      <c r="G114" s="83">
        <v>-0.03</v>
      </c>
      <c r="H114" s="23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34" t="s">
        <v>142</v>
      </c>
      <c r="T114" s="34" t="s">
        <v>162</v>
      </c>
      <c r="U114" s="41"/>
      <c r="V114" s="41"/>
      <c r="W114" s="41"/>
      <c r="X114" s="41"/>
      <c r="Y114" s="35"/>
      <c r="Z114" s="35"/>
      <c r="AA114" s="42"/>
    </row>
    <row r="115" spans="1:27" s="28" customFormat="1" x14ac:dyDescent="0.3">
      <c r="A115" s="29" t="str">
        <f t="shared" si="12"/>
        <v>Zużycie energii</v>
      </c>
      <c r="B115" s="58">
        <v>162</v>
      </c>
      <c r="C115" s="58">
        <v>161</v>
      </c>
      <c r="D115" s="82">
        <v>0.01</v>
      </c>
      <c r="E115" s="58">
        <v>450</v>
      </c>
      <c r="F115" s="58">
        <v>485</v>
      </c>
      <c r="G115" s="83">
        <v>-7.0000000000000007E-2</v>
      </c>
      <c r="H115" s="23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34" t="s">
        <v>144</v>
      </c>
      <c r="T115" s="34" t="s">
        <v>145</v>
      </c>
      <c r="U115" s="41"/>
      <c r="V115" s="41"/>
      <c r="W115" s="41"/>
      <c r="X115" s="41"/>
      <c r="Y115" s="35"/>
      <c r="Z115" s="35"/>
      <c r="AA115" s="42"/>
    </row>
    <row r="116" spans="1:27" s="28" customFormat="1" x14ac:dyDescent="0.3">
      <c r="A116" s="29" t="str">
        <f t="shared" si="12"/>
        <v>Usługi obce</v>
      </c>
      <c r="B116" s="58">
        <v>550</v>
      </c>
      <c r="C116" s="58">
        <v>474</v>
      </c>
      <c r="D116" s="82">
        <v>0.16</v>
      </c>
      <c r="E116" s="57">
        <v>2103</v>
      </c>
      <c r="F116" s="57">
        <v>1774</v>
      </c>
      <c r="G116" s="82">
        <v>0.19</v>
      </c>
      <c r="H116" s="23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34" t="s">
        <v>146</v>
      </c>
      <c r="T116" s="34" t="s">
        <v>147</v>
      </c>
      <c r="U116" s="41"/>
      <c r="V116" s="41"/>
      <c r="W116" s="41"/>
      <c r="X116" s="41"/>
      <c r="Y116" s="35"/>
      <c r="Z116" s="35"/>
      <c r="AA116" s="42"/>
    </row>
    <row r="117" spans="1:27" s="28" customFormat="1" x14ac:dyDescent="0.3">
      <c r="A117" s="29" t="str">
        <f t="shared" si="12"/>
        <v>Podatki i opłaty</v>
      </c>
      <c r="B117" s="58">
        <v>100</v>
      </c>
      <c r="C117" s="58">
        <v>93</v>
      </c>
      <c r="D117" s="82">
        <v>0.08</v>
      </c>
      <c r="E117" s="58">
        <v>404</v>
      </c>
      <c r="F117" s="58">
        <v>377</v>
      </c>
      <c r="G117" s="82">
        <v>7.0000000000000007E-2</v>
      </c>
      <c r="H117" s="23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34" t="s">
        <v>148</v>
      </c>
      <c r="T117" s="34" t="s">
        <v>149</v>
      </c>
      <c r="U117" s="41"/>
      <c r="V117" s="41"/>
      <c r="W117" s="41"/>
      <c r="X117" s="41"/>
      <c r="Y117" s="35"/>
      <c r="Z117" s="35"/>
      <c r="AA117" s="42"/>
    </row>
    <row r="118" spans="1:27" s="28" customFormat="1" x14ac:dyDescent="0.3">
      <c r="A118" s="29" t="str">
        <f t="shared" si="12"/>
        <v>Koszty osobowe</v>
      </c>
      <c r="B118" s="58">
        <v>333</v>
      </c>
      <c r="C118" s="58">
        <v>274</v>
      </c>
      <c r="D118" s="82">
        <v>0.22</v>
      </c>
      <c r="E118" s="57">
        <v>1117</v>
      </c>
      <c r="F118" s="57">
        <v>1039</v>
      </c>
      <c r="G118" s="82">
        <v>0.08</v>
      </c>
      <c r="H118" s="23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34" t="s">
        <v>150</v>
      </c>
      <c r="T118" s="34" t="s">
        <v>151</v>
      </c>
      <c r="U118" s="41"/>
      <c r="V118" s="41"/>
      <c r="W118" s="41"/>
      <c r="X118" s="41"/>
      <c r="Y118" s="35"/>
      <c r="Z118" s="35"/>
      <c r="AA118" s="42"/>
    </row>
    <row r="119" spans="1:27" s="28" customFormat="1" x14ac:dyDescent="0.3">
      <c r="A119" s="67" t="str">
        <f t="shared" si="12"/>
        <v>Pozostałe koszty</v>
      </c>
      <c r="B119" s="94">
        <v>3</v>
      </c>
      <c r="C119" s="94">
        <v>4</v>
      </c>
      <c r="D119" s="101">
        <v>-0.25</v>
      </c>
      <c r="E119" s="94">
        <v>16</v>
      </c>
      <c r="F119" s="94">
        <v>18</v>
      </c>
      <c r="G119" s="101">
        <v>-0.11</v>
      </c>
      <c r="H119" s="23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34" t="s">
        <v>152</v>
      </c>
      <c r="T119" s="34" t="s">
        <v>153</v>
      </c>
      <c r="U119" s="41"/>
      <c r="V119" s="41"/>
      <c r="W119" s="41"/>
      <c r="X119" s="41"/>
      <c r="Y119" s="35"/>
      <c r="Z119" s="35"/>
      <c r="AA119" s="42"/>
    </row>
    <row r="120" spans="1:27" s="28" customFormat="1" x14ac:dyDescent="0.3">
      <c r="A120" s="29" t="str">
        <f t="shared" si="12"/>
        <v xml:space="preserve">Koszt wytworzenia sprzedanych produktów </v>
      </c>
      <c r="B120" s="57">
        <v>1363</v>
      </c>
      <c r="C120" s="57">
        <v>1199</v>
      </c>
      <c r="D120" s="82">
        <v>0.14000000000000001</v>
      </c>
      <c r="E120" s="57">
        <v>4974</v>
      </c>
      <c r="F120" s="57">
        <v>4534</v>
      </c>
      <c r="G120" s="82">
        <v>0.1</v>
      </c>
      <c r="H120" s="23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34" t="s">
        <v>163</v>
      </c>
      <c r="T120" s="34" t="s">
        <v>155</v>
      </c>
      <c r="U120" s="41"/>
      <c r="V120" s="41"/>
      <c r="W120" s="41"/>
      <c r="X120" s="41"/>
      <c r="Y120" s="35"/>
      <c r="Z120" s="35"/>
      <c r="AA120" s="42"/>
    </row>
    <row r="121" spans="1:27" s="28" customFormat="1" x14ac:dyDescent="0.3">
      <c r="A121" s="29" t="str">
        <f t="shared" si="12"/>
        <v>Koszt własny sprzedaży</v>
      </c>
      <c r="B121" s="57">
        <v>1363</v>
      </c>
      <c r="C121" s="57">
        <v>1199</v>
      </c>
      <c r="D121" s="82">
        <v>0.14000000000000001</v>
      </c>
      <c r="E121" s="57">
        <v>4974</v>
      </c>
      <c r="F121" s="57">
        <v>4534</v>
      </c>
      <c r="G121" s="82">
        <v>0.1</v>
      </c>
      <c r="H121" s="23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34" t="s">
        <v>156</v>
      </c>
      <c r="T121" s="34" t="s">
        <v>157</v>
      </c>
      <c r="U121" s="41"/>
      <c r="V121" s="41"/>
      <c r="W121" s="41"/>
      <c r="X121" s="41"/>
      <c r="Y121" s="35"/>
      <c r="Z121" s="35"/>
      <c r="AA121" s="42"/>
    </row>
    <row r="122" spans="1:27" s="28" customFormat="1" x14ac:dyDescent="0.3">
      <c r="A122" s="29" t="str">
        <f t="shared" si="12"/>
        <v>EBIT</v>
      </c>
      <c r="B122" s="58">
        <v>227</v>
      </c>
      <c r="C122" s="58">
        <v>258</v>
      </c>
      <c r="D122" s="82">
        <v>-0.12</v>
      </c>
      <c r="E122" s="57">
        <v>1166</v>
      </c>
      <c r="F122" s="57">
        <v>1104</v>
      </c>
      <c r="G122" s="83">
        <v>0.06</v>
      </c>
      <c r="H122" s="23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34" t="s">
        <v>27</v>
      </c>
      <c r="T122" s="34" t="s">
        <v>27</v>
      </c>
      <c r="U122" s="41"/>
      <c r="V122" s="41"/>
      <c r="W122" s="41"/>
      <c r="X122" s="41"/>
      <c r="Y122" s="35"/>
      <c r="Z122" s="35"/>
      <c r="AA122" s="42"/>
    </row>
    <row r="123" spans="1:27" s="28" customFormat="1" x14ac:dyDescent="0.3">
      <c r="A123" s="29" t="str">
        <f t="shared" si="12"/>
        <v>EBITDA</v>
      </c>
      <c r="B123" s="58">
        <v>526</v>
      </c>
      <c r="C123" s="58">
        <v>545</v>
      </c>
      <c r="D123" s="82">
        <v>-0.03</v>
      </c>
      <c r="E123" s="57">
        <v>2333</v>
      </c>
      <c r="F123" s="57">
        <v>2230</v>
      </c>
      <c r="G123" s="83">
        <v>0.05</v>
      </c>
      <c r="H123" s="23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34" t="s">
        <v>22</v>
      </c>
      <c r="T123" s="34" t="s">
        <v>22</v>
      </c>
      <c r="U123" s="41"/>
      <c r="V123" s="41"/>
      <c r="W123" s="41"/>
      <c r="X123" s="41"/>
      <c r="Y123" s="35"/>
      <c r="Z123" s="35"/>
      <c r="AA123" s="42"/>
    </row>
    <row r="124" spans="1:27" s="28" customFormat="1" x14ac:dyDescent="0.3">
      <c r="A124" s="77"/>
      <c r="B124" s="23"/>
      <c r="C124" s="23"/>
      <c r="D124" s="23"/>
      <c r="E124" s="23"/>
      <c r="F124" s="23"/>
      <c r="G124" s="23"/>
      <c r="H124" s="23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59"/>
      <c r="T124" s="59"/>
      <c r="U124" s="41"/>
      <c r="V124" s="41"/>
      <c r="W124" s="41"/>
      <c r="X124" s="41"/>
      <c r="Y124" s="35"/>
      <c r="Z124" s="35"/>
      <c r="AA124" s="42"/>
    </row>
    <row r="125" spans="1:27" s="17" customFormat="1" ht="21" x14ac:dyDescent="0.3">
      <c r="A125" s="18" t="str">
        <f t="shared" ref="A125:A142" si="14">IF(B$1="ENGLISH",S125,T125)</f>
        <v>Obrót</v>
      </c>
      <c r="B125" s="80"/>
      <c r="C125" s="80"/>
      <c r="D125" s="80"/>
      <c r="E125" s="80"/>
      <c r="F125" s="80"/>
      <c r="G125" s="80"/>
      <c r="H125" s="10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20" t="s">
        <v>168</v>
      </c>
      <c r="T125" s="20" t="s">
        <v>169</v>
      </c>
      <c r="U125" s="62"/>
      <c r="V125" s="62"/>
      <c r="W125" s="62"/>
      <c r="X125" s="62"/>
      <c r="Y125" s="63"/>
      <c r="Z125" s="63"/>
      <c r="AA125" s="63"/>
    </row>
    <row r="126" spans="1:27" s="28" customFormat="1" x14ac:dyDescent="0.3">
      <c r="A126" s="21" t="str">
        <f t="shared" si="14"/>
        <v>[mln PLN]</v>
      </c>
      <c r="B126" s="22" t="str">
        <f>B108</f>
        <v>IV kw. 2017</v>
      </c>
      <c r="C126" s="22" t="str">
        <f t="shared" ref="C126:G126" si="15">C108</f>
        <v>IV kw. 2016</v>
      </c>
      <c r="D126" s="22" t="str">
        <f t="shared" si="15"/>
        <v>r/r</v>
      </c>
      <c r="E126" s="22">
        <f t="shared" si="15"/>
        <v>2017</v>
      </c>
      <c r="F126" s="22">
        <f t="shared" si="15"/>
        <v>2016</v>
      </c>
      <c r="G126" s="22" t="str">
        <f t="shared" si="15"/>
        <v>r/r</v>
      </c>
      <c r="H126" s="23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5" t="s">
        <v>13</v>
      </c>
      <c r="T126" s="26" t="s">
        <v>54</v>
      </c>
      <c r="U126" s="41"/>
      <c r="V126" s="41"/>
      <c r="W126" s="41"/>
      <c r="X126" s="41"/>
      <c r="Y126" s="35"/>
      <c r="Z126" s="35"/>
      <c r="AA126" s="42"/>
    </row>
    <row r="127" spans="1:27" s="28" customFormat="1" x14ac:dyDescent="0.3">
      <c r="A127" s="69" t="str">
        <f t="shared" si="14"/>
        <v xml:space="preserve">Przychody ze sprzedaży, w tym: </v>
      </c>
      <c r="B127" s="99">
        <v>4422</v>
      </c>
      <c r="C127" s="99">
        <v>4182</v>
      </c>
      <c r="D127" s="83">
        <v>0.06</v>
      </c>
      <c r="E127" s="99">
        <v>15662</v>
      </c>
      <c r="F127" s="99">
        <v>16014</v>
      </c>
      <c r="G127" s="82">
        <v>-0.02</v>
      </c>
      <c r="H127" s="23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5" t="s">
        <v>160</v>
      </c>
      <c r="T127" s="25" t="s">
        <v>130</v>
      </c>
      <c r="U127" s="41"/>
      <c r="V127" s="41"/>
      <c r="W127" s="41"/>
      <c r="X127" s="41"/>
      <c r="Y127" s="35"/>
      <c r="Z127" s="35"/>
      <c r="AA127" s="42"/>
    </row>
    <row r="128" spans="1:27" s="28" customFormat="1" x14ac:dyDescent="0.3">
      <c r="A128" s="29" t="str">
        <f t="shared" si="14"/>
        <v>Przychody ze sprzedaży energii elektrycznej</v>
      </c>
      <c r="B128" s="57">
        <v>2576</v>
      </c>
      <c r="C128" s="57">
        <v>2650</v>
      </c>
      <c r="D128" s="82">
        <v>-0.03</v>
      </c>
      <c r="E128" s="57">
        <v>9654</v>
      </c>
      <c r="F128" s="57">
        <v>10011</v>
      </c>
      <c r="G128" s="82">
        <v>-0.04</v>
      </c>
      <c r="H128" s="23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34" t="s">
        <v>131</v>
      </c>
      <c r="T128" s="34" t="s">
        <v>132</v>
      </c>
      <c r="U128" s="41"/>
      <c r="V128" s="41"/>
      <c r="W128" s="41"/>
      <c r="X128" s="41"/>
      <c r="Y128" s="35"/>
      <c r="Z128" s="35"/>
      <c r="AA128" s="42"/>
    </row>
    <row r="129" spans="1:27" s="28" customFormat="1" x14ac:dyDescent="0.3">
      <c r="A129" s="29" t="str">
        <f t="shared" si="14"/>
        <v>Przychody ze sprzedaży usług dystrybucyjnych</v>
      </c>
      <c r="B129" s="57">
        <v>1056</v>
      </c>
      <c r="C129" s="57">
        <v>1002</v>
      </c>
      <c r="D129" s="83">
        <v>0.05</v>
      </c>
      <c r="E129" s="57">
        <v>4102</v>
      </c>
      <c r="F129" s="57">
        <v>3876</v>
      </c>
      <c r="G129" s="83">
        <v>0.06</v>
      </c>
      <c r="H129" s="23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34" t="s">
        <v>164</v>
      </c>
      <c r="T129" s="34" t="s">
        <v>165</v>
      </c>
      <c r="U129" s="41"/>
      <c r="V129" s="41"/>
      <c r="W129" s="41"/>
      <c r="X129" s="41"/>
      <c r="Y129" s="35"/>
      <c r="Z129" s="35"/>
      <c r="AA129" s="42"/>
    </row>
    <row r="130" spans="1:27" s="28" customFormat="1" ht="18" x14ac:dyDescent="0.3">
      <c r="A130" s="67" t="str">
        <f t="shared" si="14"/>
        <v>Przychody ze sprzedaży uprawnień CO2*</v>
      </c>
      <c r="B130" s="94">
        <v>23</v>
      </c>
      <c r="C130" s="94">
        <v>248</v>
      </c>
      <c r="D130" s="95">
        <v>-0.91</v>
      </c>
      <c r="E130" s="94">
        <v>284</v>
      </c>
      <c r="F130" s="94">
        <v>991</v>
      </c>
      <c r="G130" s="95">
        <v>-0.71</v>
      </c>
      <c r="H130" s="23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34" t="s">
        <v>170</v>
      </c>
      <c r="T130" s="34" t="s">
        <v>171</v>
      </c>
      <c r="U130" s="41"/>
      <c r="V130" s="41"/>
      <c r="W130" s="41"/>
      <c r="X130" s="41"/>
      <c r="Y130" s="35"/>
      <c r="Z130" s="35"/>
      <c r="AA130" s="42"/>
    </row>
    <row r="131" spans="1:27" s="28" customFormat="1" x14ac:dyDescent="0.3">
      <c r="A131" s="69" t="str">
        <f t="shared" si="14"/>
        <v>Koszty rodzajowe, w tym:</v>
      </c>
      <c r="B131" s="102">
        <v>378</v>
      </c>
      <c r="C131" s="102">
        <v>394</v>
      </c>
      <c r="D131" s="83">
        <v>-0.04</v>
      </c>
      <c r="E131" s="102">
        <v>1377</v>
      </c>
      <c r="F131" s="102">
        <v>1582</v>
      </c>
      <c r="G131" s="83">
        <v>-0.13</v>
      </c>
      <c r="H131" s="23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5" t="s">
        <v>138</v>
      </c>
      <c r="T131" s="25" t="s">
        <v>139</v>
      </c>
      <c r="U131" s="41"/>
      <c r="V131" s="41"/>
      <c r="W131" s="41"/>
      <c r="X131" s="41"/>
      <c r="Y131" s="35"/>
      <c r="Z131" s="35"/>
      <c r="AA131" s="42"/>
    </row>
    <row r="132" spans="1:27" s="28" customFormat="1" x14ac:dyDescent="0.3">
      <c r="A132" s="29" t="str">
        <f t="shared" si="14"/>
        <v>Amortyzacja</v>
      </c>
      <c r="B132" s="58">
        <v>7</v>
      </c>
      <c r="C132" s="58">
        <v>7</v>
      </c>
      <c r="D132" s="103">
        <v>0</v>
      </c>
      <c r="E132" s="58">
        <v>27</v>
      </c>
      <c r="F132" s="58">
        <v>27</v>
      </c>
      <c r="G132" s="103">
        <v>0</v>
      </c>
      <c r="H132" s="23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34" t="s">
        <v>140</v>
      </c>
      <c r="T132" s="34" t="s">
        <v>141</v>
      </c>
      <c r="U132" s="41"/>
      <c r="V132" s="41"/>
      <c r="W132" s="41"/>
      <c r="X132" s="41"/>
      <c r="Y132" s="35"/>
      <c r="Z132" s="35"/>
      <c r="AA132" s="42"/>
    </row>
    <row r="133" spans="1:27" s="28" customFormat="1" x14ac:dyDescent="0.3">
      <c r="A133" s="29" t="str">
        <f t="shared" si="14"/>
        <v>Zużycie materiałów</v>
      </c>
      <c r="B133" s="58">
        <v>2</v>
      </c>
      <c r="C133" s="58">
        <v>2</v>
      </c>
      <c r="D133" s="103">
        <v>0</v>
      </c>
      <c r="E133" s="58">
        <v>5</v>
      </c>
      <c r="F133" s="58">
        <v>6</v>
      </c>
      <c r="G133" s="83">
        <v>-0.17</v>
      </c>
      <c r="H133" s="23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34" t="s">
        <v>142</v>
      </c>
      <c r="T133" s="34" t="s">
        <v>162</v>
      </c>
      <c r="U133" s="41"/>
      <c r="V133" s="41"/>
      <c r="W133" s="41"/>
      <c r="X133" s="41"/>
      <c r="Y133" s="35"/>
      <c r="Z133" s="35"/>
      <c r="AA133" s="42"/>
    </row>
    <row r="134" spans="1:27" s="28" customFormat="1" x14ac:dyDescent="0.3">
      <c r="A134" s="29" t="str">
        <f t="shared" si="14"/>
        <v>Zużycie energii</v>
      </c>
      <c r="B134" s="58">
        <v>1</v>
      </c>
      <c r="C134" s="58">
        <v>1</v>
      </c>
      <c r="D134" s="103">
        <v>0</v>
      </c>
      <c r="E134" s="58">
        <v>3</v>
      </c>
      <c r="F134" s="58">
        <v>3</v>
      </c>
      <c r="G134" s="103">
        <v>0</v>
      </c>
      <c r="H134" s="23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34" t="s">
        <v>144</v>
      </c>
      <c r="T134" s="34" t="s">
        <v>145</v>
      </c>
      <c r="U134" s="41"/>
      <c r="V134" s="41"/>
      <c r="W134" s="41"/>
      <c r="X134" s="41"/>
      <c r="Y134" s="35"/>
      <c r="Z134" s="35"/>
      <c r="AA134" s="42"/>
    </row>
    <row r="135" spans="1:27" s="28" customFormat="1" x14ac:dyDescent="0.3">
      <c r="A135" s="29" t="str">
        <f t="shared" si="14"/>
        <v>Usługi obce</v>
      </c>
      <c r="B135" s="58">
        <v>74</v>
      </c>
      <c r="C135" s="58">
        <v>50</v>
      </c>
      <c r="D135" s="82">
        <v>0.48</v>
      </c>
      <c r="E135" s="58">
        <v>223</v>
      </c>
      <c r="F135" s="58">
        <v>205</v>
      </c>
      <c r="G135" s="82">
        <v>0.09</v>
      </c>
      <c r="H135" s="23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34" t="s">
        <v>146</v>
      </c>
      <c r="T135" s="34" t="s">
        <v>147</v>
      </c>
      <c r="U135" s="41"/>
      <c r="V135" s="41"/>
      <c r="W135" s="41"/>
      <c r="X135" s="41"/>
      <c r="Y135" s="35"/>
      <c r="Z135" s="35"/>
      <c r="AA135" s="42"/>
    </row>
    <row r="136" spans="1:27" s="28" customFormat="1" x14ac:dyDescent="0.3">
      <c r="A136" s="29" t="str">
        <f t="shared" si="14"/>
        <v>Podatki i opłaty</v>
      </c>
      <c r="B136" s="58">
        <v>185</v>
      </c>
      <c r="C136" s="58">
        <v>239</v>
      </c>
      <c r="D136" s="83">
        <v>-0.23</v>
      </c>
      <c r="E136" s="58">
        <v>753</v>
      </c>
      <c r="F136" s="58">
        <v>985</v>
      </c>
      <c r="G136" s="83">
        <v>-0.24</v>
      </c>
      <c r="H136" s="23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34" t="s">
        <v>148</v>
      </c>
      <c r="T136" s="34" t="s">
        <v>149</v>
      </c>
      <c r="U136" s="41"/>
      <c r="V136" s="41"/>
      <c r="W136" s="41"/>
      <c r="X136" s="41"/>
      <c r="Y136" s="35"/>
      <c r="Z136" s="35"/>
      <c r="AA136" s="42"/>
    </row>
    <row r="137" spans="1:27" s="28" customFormat="1" x14ac:dyDescent="0.3">
      <c r="A137" s="29" t="str">
        <f t="shared" si="14"/>
        <v>Koszty osobowe</v>
      </c>
      <c r="B137" s="58">
        <v>80</v>
      </c>
      <c r="C137" s="58">
        <v>67</v>
      </c>
      <c r="D137" s="82">
        <v>0.19</v>
      </c>
      <c r="E137" s="58">
        <v>286</v>
      </c>
      <c r="F137" s="58">
        <v>262</v>
      </c>
      <c r="G137" s="82">
        <v>0.09</v>
      </c>
      <c r="H137" s="23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34" t="s">
        <v>150</v>
      </c>
      <c r="T137" s="34" t="s">
        <v>151</v>
      </c>
      <c r="U137" s="41"/>
      <c r="V137" s="41"/>
      <c r="W137" s="41"/>
      <c r="X137" s="41"/>
      <c r="Y137" s="35"/>
      <c r="Z137" s="35"/>
      <c r="AA137" s="42"/>
    </row>
    <row r="138" spans="1:27" s="28" customFormat="1" x14ac:dyDescent="0.3">
      <c r="A138" s="67" t="str">
        <f t="shared" si="14"/>
        <v>Pozostałe koszty</v>
      </c>
      <c r="B138" s="94">
        <v>29</v>
      </c>
      <c r="C138" s="94">
        <v>28</v>
      </c>
      <c r="D138" s="95">
        <v>0.04</v>
      </c>
      <c r="E138" s="94">
        <v>81</v>
      </c>
      <c r="F138" s="94">
        <v>94</v>
      </c>
      <c r="G138" s="101">
        <v>-0.14000000000000001</v>
      </c>
      <c r="H138" s="23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34" t="s">
        <v>152</v>
      </c>
      <c r="T138" s="34" t="s">
        <v>153</v>
      </c>
      <c r="U138" s="41"/>
      <c r="V138" s="41"/>
      <c r="W138" s="41"/>
      <c r="X138" s="41"/>
      <c r="Y138" s="35"/>
      <c r="Z138" s="35"/>
      <c r="AA138" s="42"/>
    </row>
    <row r="139" spans="1:27" s="28" customFormat="1" x14ac:dyDescent="0.3">
      <c r="A139" s="29" t="str">
        <f t="shared" si="14"/>
        <v xml:space="preserve">Koszt wytworzenia sprzedanych produktów </v>
      </c>
      <c r="B139" s="58">
        <v>35</v>
      </c>
      <c r="C139" s="58">
        <v>35</v>
      </c>
      <c r="D139" s="103">
        <v>0</v>
      </c>
      <c r="E139" s="58">
        <v>129</v>
      </c>
      <c r="F139" s="58">
        <v>129</v>
      </c>
      <c r="G139" s="103">
        <v>0</v>
      </c>
      <c r="H139" s="23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34" t="s">
        <v>163</v>
      </c>
      <c r="T139" s="34" t="s">
        <v>155</v>
      </c>
      <c r="U139" s="41"/>
      <c r="V139" s="41"/>
      <c r="W139" s="41"/>
      <c r="X139" s="41"/>
      <c r="Y139" s="35"/>
      <c r="Z139" s="35"/>
      <c r="AA139" s="42"/>
    </row>
    <row r="140" spans="1:27" s="28" customFormat="1" x14ac:dyDescent="0.3">
      <c r="A140" s="29" t="str">
        <f t="shared" si="14"/>
        <v>Koszt własny sprzedaży</v>
      </c>
      <c r="B140" s="57">
        <v>3863</v>
      </c>
      <c r="C140" s="57">
        <v>3662</v>
      </c>
      <c r="D140" s="82">
        <v>0.05</v>
      </c>
      <c r="E140" s="57">
        <v>13582</v>
      </c>
      <c r="F140" s="57">
        <v>14095</v>
      </c>
      <c r="G140" s="83">
        <v>-0.04</v>
      </c>
      <c r="H140" s="23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34" t="s">
        <v>156</v>
      </c>
      <c r="T140" s="34" t="s">
        <v>157</v>
      </c>
      <c r="U140" s="41"/>
      <c r="V140" s="41"/>
      <c r="W140" s="41"/>
      <c r="X140" s="41"/>
      <c r="Y140" s="35"/>
      <c r="Z140" s="35"/>
      <c r="AA140" s="42"/>
    </row>
    <row r="141" spans="1:27" s="28" customFormat="1" x14ac:dyDescent="0.3">
      <c r="A141" s="29" t="str">
        <f t="shared" si="14"/>
        <v>EBIT</v>
      </c>
      <c r="B141" s="58">
        <v>190</v>
      </c>
      <c r="C141" s="58">
        <v>173</v>
      </c>
      <c r="D141" s="83">
        <v>0.1</v>
      </c>
      <c r="E141" s="58">
        <v>784</v>
      </c>
      <c r="F141" s="58">
        <v>473</v>
      </c>
      <c r="G141" s="83">
        <v>0.66</v>
      </c>
      <c r="H141" s="23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34" t="s">
        <v>27</v>
      </c>
      <c r="T141" s="34" t="s">
        <v>27</v>
      </c>
      <c r="U141" s="41"/>
      <c r="V141" s="41"/>
      <c r="W141" s="41"/>
      <c r="X141" s="41"/>
      <c r="Y141" s="35"/>
      <c r="Z141" s="35"/>
      <c r="AA141" s="42"/>
    </row>
    <row r="142" spans="1:27" s="28" customFormat="1" x14ac:dyDescent="0.3">
      <c r="A142" s="29" t="str">
        <f t="shared" si="14"/>
        <v>EBITDA</v>
      </c>
      <c r="B142" s="58">
        <v>197</v>
      </c>
      <c r="C142" s="58">
        <v>180</v>
      </c>
      <c r="D142" s="83">
        <v>0.09</v>
      </c>
      <c r="E142" s="58">
        <v>811</v>
      </c>
      <c r="F142" s="58">
        <v>500</v>
      </c>
      <c r="G142" s="83">
        <v>0.62</v>
      </c>
      <c r="H142" s="23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34" t="s">
        <v>22</v>
      </c>
      <c r="T142" s="34" t="s">
        <v>22</v>
      </c>
      <c r="U142" s="41"/>
      <c r="V142" s="41"/>
      <c r="W142" s="41"/>
      <c r="X142" s="41"/>
      <c r="Y142" s="35"/>
      <c r="Z142" s="35"/>
      <c r="AA142" s="42"/>
    </row>
    <row r="143" spans="1:27" s="28" customFormat="1" x14ac:dyDescent="0.3">
      <c r="A143" s="77"/>
      <c r="B143" s="23"/>
      <c r="C143" s="23"/>
      <c r="D143" s="23"/>
      <c r="E143" s="23"/>
      <c r="F143" s="23"/>
      <c r="G143" s="23"/>
      <c r="H143" s="23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59"/>
      <c r="T143" s="59"/>
      <c r="U143" s="41"/>
      <c r="V143" s="41"/>
      <c r="W143" s="41"/>
      <c r="X143" s="41"/>
      <c r="Y143" s="35"/>
      <c r="Z143" s="35"/>
      <c r="AA143" s="42"/>
    </row>
    <row r="144" spans="1:27" s="28" customFormat="1" x14ac:dyDescent="0.3">
      <c r="A144" s="77"/>
      <c r="B144" s="23"/>
      <c r="C144" s="23"/>
      <c r="D144" s="23"/>
      <c r="E144" s="23"/>
      <c r="F144" s="23"/>
      <c r="G144" s="23"/>
      <c r="H144" s="23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59"/>
      <c r="T144" s="59"/>
      <c r="U144" s="41"/>
      <c r="V144" s="41"/>
      <c r="W144" s="41"/>
      <c r="X144" s="41"/>
      <c r="Y144" s="35"/>
      <c r="Z144" s="35"/>
      <c r="AA144" s="42"/>
    </row>
    <row r="145" spans="1:27" s="17" customFormat="1" ht="21" x14ac:dyDescent="0.3">
      <c r="A145" s="18" t="str">
        <f t="shared" ref="A145:A150" si="16">IF(B$1="ENGLISH",S145,T145)</f>
        <v xml:space="preserve">Skonsolidowane przepływy pieniężne </v>
      </c>
      <c r="B145" s="79"/>
      <c r="C145" s="79"/>
      <c r="D145" s="79"/>
      <c r="E145" s="80"/>
      <c r="F145" s="80"/>
      <c r="G145" s="80"/>
      <c r="H145" s="80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20" t="s">
        <v>172</v>
      </c>
      <c r="T145" s="20" t="s">
        <v>173</v>
      </c>
      <c r="U145" s="62"/>
      <c r="V145" s="62"/>
      <c r="W145" s="62"/>
      <c r="X145" s="62"/>
      <c r="Y145" s="63"/>
      <c r="Z145" s="63"/>
      <c r="AA145" s="63"/>
    </row>
    <row r="146" spans="1:27" s="28" customFormat="1" x14ac:dyDescent="0.3">
      <c r="A146" s="21" t="str">
        <f t="shared" si="16"/>
        <v>[mln PLN]</v>
      </c>
      <c r="B146" s="22" t="str">
        <f>B126</f>
        <v>IV kw. 2017</v>
      </c>
      <c r="C146" s="22" t="str">
        <f>C126</f>
        <v>IV kw. 2016</v>
      </c>
      <c r="D146" s="22"/>
      <c r="E146" s="22"/>
      <c r="F146" s="22">
        <f>E126</f>
        <v>2017</v>
      </c>
      <c r="G146" s="22">
        <f>F126</f>
        <v>2016</v>
      </c>
      <c r="H146" s="22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5" t="s">
        <v>13</v>
      </c>
      <c r="T146" s="25" t="s">
        <v>54</v>
      </c>
      <c r="U146" s="41"/>
      <c r="V146" s="41"/>
      <c r="W146" s="41"/>
      <c r="X146" s="41"/>
      <c r="Y146" s="35"/>
      <c r="Z146" s="35"/>
      <c r="AA146" s="42"/>
    </row>
    <row r="147" spans="1:27" s="28" customFormat="1" x14ac:dyDescent="0.3">
      <c r="A147" s="29" t="str">
        <f t="shared" si="16"/>
        <v>Operacyjne</v>
      </c>
      <c r="B147" s="57">
        <v>2689</v>
      </c>
      <c r="C147" s="57">
        <v>1600</v>
      </c>
      <c r="D147" s="105"/>
      <c r="E147" s="105"/>
      <c r="F147" s="57">
        <v>7934</v>
      </c>
      <c r="G147" s="57">
        <v>6391</v>
      </c>
      <c r="H147" s="105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34" t="s">
        <v>174</v>
      </c>
      <c r="T147" s="34" t="s">
        <v>175</v>
      </c>
      <c r="U147" s="41"/>
      <c r="V147" s="41"/>
      <c r="W147" s="41"/>
      <c r="X147" s="41"/>
      <c r="Y147" s="35"/>
      <c r="Z147" s="35"/>
      <c r="AA147" s="42"/>
    </row>
    <row r="148" spans="1:27" s="28" customFormat="1" x14ac:dyDescent="0.3">
      <c r="A148" s="29" t="str">
        <f t="shared" si="16"/>
        <v>Inwestycyjne</v>
      </c>
      <c r="B148" s="57">
        <v>-5805</v>
      </c>
      <c r="C148" s="57">
        <v>-4220</v>
      </c>
      <c r="D148" s="105"/>
      <c r="E148" s="56"/>
      <c r="F148" s="57">
        <v>-7775</v>
      </c>
      <c r="G148" s="57">
        <v>-10656</v>
      </c>
      <c r="H148" s="105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34" t="s">
        <v>176</v>
      </c>
      <c r="T148" s="34" t="s">
        <v>177</v>
      </c>
      <c r="U148" s="27"/>
      <c r="V148" s="27"/>
      <c r="W148" s="27"/>
      <c r="X148" s="27"/>
      <c r="Y148" s="27"/>
      <c r="Z148" s="27"/>
      <c r="AA148" s="27"/>
    </row>
    <row r="149" spans="1:27" s="28" customFormat="1" x14ac:dyDescent="0.3">
      <c r="A149" s="29" t="str">
        <f t="shared" si="16"/>
        <v>Finansowe</v>
      </c>
      <c r="B149" s="58">
        <v>66</v>
      </c>
      <c r="C149" s="58">
        <v>-98</v>
      </c>
      <c r="D149" s="105"/>
      <c r="E149" s="105"/>
      <c r="F149" s="58">
        <v>-274</v>
      </c>
      <c r="G149" s="57">
        <v>3830</v>
      </c>
      <c r="H149" s="105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34" t="s">
        <v>178</v>
      </c>
      <c r="T149" s="34" t="s">
        <v>179</v>
      </c>
      <c r="U149" s="27"/>
      <c r="V149" s="27"/>
      <c r="W149" s="27"/>
      <c r="X149" s="27"/>
      <c r="Y149" s="27"/>
      <c r="Z149" s="27"/>
      <c r="AA149" s="27"/>
    </row>
    <row r="150" spans="1:27" s="28" customFormat="1" x14ac:dyDescent="0.3">
      <c r="A150" s="29" t="str">
        <f t="shared" si="16"/>
        <v>Zmiana środków pieniężnych i ich ekwiwalentów</v>
      </c>
      <c r="B150" s="106">
        <v>-3050</v>
      </c>
      <c r="C150" s="57">
        <v>-2718</v>
      </c>
      <c r="D150" s="107"/>
      <c r="E150" s="102"/>
      <c r="F150" s="107">
        <v>-115</v>
      </c>
      <c r="G150" s="58">
        <v>-435</v>
      </c>
      <c r="H150" s="107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34" t="s">
        <v>180</v>
      </c>
      <c r="T150" s="34" t="s">
        <v>181</v>
      </c>
      <c r="U150" s="27"/>
      <c r="V150" s="27"/>
      <c r="W150" s="27"/>
      <c r="X150" s="27"/>
      <c r="Y150" s="27"/>
      <c r="Z150" s="27"/>
      <c r="AA150" s="27"/>
    </row>
    <row r="151" spans="1:27" s="28" customFormat="1" x14ac:dyDescent="0.3">
      <c r="A151" s="77"/>
      <c r="B151" s="108"/>
      <c r="C151" s="108"/>
      <c r="D151" s="56"/>
      <c r="E151" s="56"/>
      <c r="F151" s="56"/>
      <c r="G151" s="56"/>
      <c r="H151" s="56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59"/>
      <c r="T151" s="25"/>
      <c r="U151" s="27"/>
      <c r="V151" s="27"/>
      <c r="W151" s="27"/>
      <c r="X151" s="27"/>
      <c r="Y151" s="27"/>
      <c r="Z151" s="27"/>
      <c r="AA151" s="27"/>
    </row>
    <row r="152" spans="1:27" s="17" customFormat="1" ht="25.95" customHeight="1" x14ac:dyDescent="0.3">
      <c r="A152" s="78" t="str">
        <f t="shared" ref="A152:A161" si="17">IF(B$1="ENGLISH",S152,T152)</f>
        <v xml:space="preserve"> Dane z bilansu skonsolidowanego</v>
      </c>
      <c r="B152" s="10"/>
      <c r="C152" s="10"/>
      <c r="D152" s="10"/>
      <c r="E152" s="10"/>
      <c r="F152" s="10"/>
      <c r="G152" s="10"/>
      <c r="H152" s="10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81" t="s">
        <v>182</v>
      </c>
      <c r="T152" s="20" t="s">
        <v>183</v>
      </c>
      <c r="U152" s="27" t="s">
        <v>184</v>
      </c>
      <c r="V152" s="27" t="s">
        <v>185</v>
      </c>
      <c r="W152" s="27" t="s">
        <v>186</v>
      </c>
      <c r="X152" s="27"/>
      <c r="Y152" s="27" t="s">
        <v>187</v>
      </c>
      <c r="Z152" s="27" t="s">
        <v>188</v>
      </c>
      <c r="AA152" s="27" t="s">
        <v>189</v>
      </c>
    </row>
    <row r="153" spans="1:27" s="28" customFormat="1" ht="31.2" x14ac:dyDescent="0.3">
      <c r="A153" s="21" t="str">
        <f t="shared" si="17"/>
        <v>[mln PLN]</v>
      </c>
      <c r="B153" s="22" t="str">
        <f>IF($B$1="ENGLISH",U152,U153)</f>
        <v>B.Z. IV kw. 2017</v>
      </c>
      <c r="C153" s="22" t="str">
        <f t="shared" ref="C153:H153" si="18">IF($B$1="ENGLISH",V152,V153)</f>
        <v>B.O. IV kw. 2017</v>
      </c>
      <c r="D153" s="22" t="str">
        <f t="shared" si="18"/>
        <v>Δ IV kw. 2017</v>
      </c>
      <c r="E153" s="22"/>
      <c r="F153" s="22" t="str">
        <f t="shared" si="18"/>
        <v>B.Z. 2017</v>
      </c>
      <c r="G153" s="22" t="str">
        <f t="shared" si="18"/>
        <v>B.O. 2017</v>
      </c>
      <c r="H153" s="22" t="str">
        <f t="shared" si="18"/>
        <v>Δ 2017</v>
      </c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5" t="s">
        <v>13</v>
      </c>
      <c r="T153" s="26" t="s">
        <v>54</v>
      </c>
      <c r="U153" s="27" t="s">
        <v>190</v>
      </c>
      <c r="V153" s="27" t="s">
        <v>191</v>
      </c>
      <c r="W153" s="27" t="s">
        <v>192</v>
      </c>
      <c r="X153" s="27"/>
      <c r="Y153" s="27" t="s">
        <v>193</v>
      </c>
      <c r="Z153" s="27" t="s">
        <v>194</v>
      </c>
      <c r="AA153" s="27" t="s">
        <v>195</v>
      </c>
    </row>
    <row r="154" spans="1:27" s="28" customFormat="1" x14ac:dyDescent="0.3">
      <c r="A154" s="29" t="str">
        <f t="shared" si="17"/>
        <v xml:space="preserve">Środki pieniężne i ich ekwiwalenty </v>
      </c>
      <c r="B154" s="57">
        <v>2552</v>
      </c>
      <c r="C154" s="57">
        <v>5603</v>
      </c>
      <c r="D154" s="109">
        <v>-3051</v>
      </c>
      <c r="E154" s="56"/>
      <c r="F154" s="57">
        <v>2552</v>
      </c>
      <c r="G154" s="57">
        <v>2669</v>
      </c>
      <c r="H154" s="110">
        <v>-117</v>
      </c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34" t="s">
        <v>196</v>
      </c>
      <c r="T154" s="34" t="s">
        <v>197</v>
      </c>
      <c r="U154" s="27"/>
      <c r="V154" s="27"/>
      <c r="W154" s="27"/>
      <c r="X154" s="27"/>
      <c r="Y154" s="27"/>
      <c r="Z154" s="27"/>
      <c r="AA154" s="27"/>
    </row>
    <row r="155" spans="1:27" s="28" customFormat="1" x14ac:dyDescent="0.3">
      <c r="A155" s="29" t="str">
        <f t="shared" si="17"/>
        <v>Lokaty i depozyty krótkoterminowe</v>
      </c>
      <c r="B155" s="58">
        <v>6</v>
      </c>
      <c r="C155" s="58">
        <v>9</v>
      </c>
      <c r="D155" s="58">
        <v>-3</v>
      </c>
      <c r="E155" s="56"/>
      <c r="F155" s="58">
        <v>6</v>
      </c>
      <c r="G155" s="57">
        <v>2300</v>
      </c>
      <c r="H155" s="57">
        <v>-2294</v>
      </c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34" t="s">
        <v>198</v>
      </c>
      <c r="T155" s="34" t="s">
        <v>199</v>
      </c>
      <c r="U155" s="27"/>
      <c r="V155" s="27"/>
      <c r="W155" s="27"/>
      <c r="X155" s="27"/>
      <c r="Y155" s="27"/>
      <c r="Z155" s="27"/>
      <c r="AA155" s="27"/>
    </row>
    <row r="156" spans="1:27" s="28" customFormat="1" ht="31.2" x14ac:dyDescent="0.3">
      <c r="A156" s="67" t="str">
        <f t="shared" si="17"/>
        <v>Środki o ograniczonej możliwości dysponowania (korekta)</v>
      </c>
      <c r="B156" s="94">
        <v>-92</v>
      </c>
      <c r="C156" s="94">
        <v>-71</v>
      </c>
      <c r="D156" s="94">
        <v>-21</v>
      </c>
      <c r="E156" s="94"/>
      <c r="F156" s="94">
        <v>-92</v>
      </c>
      <c r="G156" s="94">
        <v>-72</v>
      </c>
      <c r="H156" s="94">
        <v>-20</v>
      </c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34" t="s">
        <v>200</v>
      </c>
      <c r="T156" s="34" t="s">
        <v>201</v>
      </c>
      <c r="U156" s="41"/>
      <c r="V156" s="41"/>
      <c r="W156" s="41"/>
      <c r="X156" s="41"/>
      <c r="Y156" s="35"/>
      <c r="Z156" s="35"/>
      <c r="AA156" s="42"/>
    </row>
    <row r="157" spans="1:27" s="28" customFormat="1" x14ac:dyDescent="0.3">
      <c r="A157" s="84" t="str">
        <f t="shared" si="17"/>
        <v>Środki pieniężne w dyspozycji Grupy PGE</v>
      </c>
      <c r="B157" s="111">
        <v>2466</v>
      </c>
      <c r="C157" s="111">
        <v>5541</v>
      </c>
      <c r="D157" s="111">
        <v>-3075</v>
      </c>
      <c r="E157" s="85"/>
      <c r="F157" s="111">
        <v>2466</v>
      </c>
      <c r="G157" s="111">
        <v>4897</v>
      </c>
      <c r="H157" s="111">
        <v>-2431</v>
      </c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5" t="s">
        <v>202</v>
      </c>
      <c r="T157" s="34" t="s">
        <v>203</v>
      </c>
      <c r="U157" s="41"/>
      <c r="V157" s="41"/>
      <c r="W157" s="41"/>
      <c r="X157" s="41"/>
      <c r="Y157" s="35"/>
      <c r="Z157" s="35"/>
      <c r="AA157" s="42"/>
    </row>
    <row r="158" spans="1:27" s="28" customFormat="1" x14ac:dyDescent="0.3">
      <c r="A158" s="29" t="str">
        <f t="shared" si="17"/>
        <v>Krótkoterminowe  zadłużenie finansowe</v>
      </c>
      <c r="B158" s="57">
        <v>-1623</v>
      </c>
      <c r="C158" s="57">
        <v>-1358</v>
      </c>
      <c r="D158" s="112">
        <v>-265</v>
      </c>
      <c r="E158" s="105"/>
      <c r="F158" s="57">
        <v>-1623</v>
      </c>
      <c r="G158" s="58">
        <v>-411</v>
      </c>
      <c r="H158" s="57">
        <v>-1212</v>
      </c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34" t="s">
        <v>204</v>
      </c>
      <c r="T158" s="34" t="s">
        <v>205</v>
      </c>
      <c r="U158" s="41"/>
      <c r="V158" s="41"/>
      <c r="W158" s="41"/>
      <c r="X158" s="41"/>
      <c r="Y158" s="35"/>
      <c r="Z158" s="35"/>
      <c r="AA158" s="42"/>
    </row>
    <row r="159" spans="1:27" s="28" customFormat="1" x14ac:dyDescent="0.3">
      <c r="A159" s="67" t="str">
        <f t="shared" si="17"/>
        <v>Długoterminowe  zadłużenie finansowe</v>
      </c>
      <c r="B159" s="113">
        <v>-8422</v>
      </c>
      <c r="C159" s="113">
        <v>-8434</v>
      </c>
      <c r="D159" s="114">
        <v>12</v>
      </c>
      <c r="E159" s="115"/>
      <c r="F159" s="113">
        <v>-8422</v>
      </c>
      <c r="G159" s="113">
        <v>-9603</v>
      </c>
      <c r="H159" s="113">
        <v>1181</v>
      </c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34" t="s">
        <v>206</v>
      </c>
      <c r="T159" s="34" t="s">
        <v>207</v>
      </c>
      <c r="U159" s="41"/>
      <c r="V159" s="41"/>
      <c r="W159" s="41"/>
      <c r="X159" s="41"/>
      <c r="Y159" s="35"/>
      <c r="Z159" s="35"/>
      <c r="AA159" s="42"/>
    </row>
    <row r="160" spans="1:27" s="28" customFormat="1" x14ac:dyDescent="0.3">
      <c r="A160" s="84" t="str">
        <f t="shared" si="17"/>
        <v>Łącznie zadłużenie finansowe (brutto)</v>
      </c>
      <c r="B160" s="111">
        <v>-10045</v>
      </c>
      <c r="C160" s="111">
        <v>-9792</v>
      </c>
      <c r="D160" s="116">
        <v>-253</v>
      </c>
      <c r="E160" s="85"/>
      <c r="F160" s="111">
        <v>-10045</v>
      </c>
      <c r="G160" s="111">
        <v>-10014</v>
      </c>
      <c r="H160" s="85">
        <v>-31</v>
      </c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5" t="s">
        <v>208</v>
      </c>
      <c r="T160" s="34" t="s">
        <v>209</v>
      </c>
      <c r="U160" s="41"/>
      <c r="V160" s="41"/>
      <c r="W160" s="41"/>
      <c r="X160" s="41"/>
      <c r="Y160" s="35"/>
      <c r="Z160" s="35"/>
      <c r="AA160" s="42"/>
    </row>
    <row r="161" spans="1:27" s="28" customFormat="1" x14ac:dyDescent="0.3">
      <c r="A161" s="69" t="str">
        <f t="shared" si="17"/>
        <v xml:space="preserve">Zadłużenie finansowe netto </v>
      </c>
      <c r="B161" s="99">
        <v>-7579</v>
      </c>
      <c r="C161" s="99">
        <v>-4251</v>
      </c>
      <c r="D161" s="117">
        <v>-3328</v>
      </c>
      <c r="E161" s="118"/>
      <c r="F161" s="99">
        <v>-7579</v>
      </c>
      <c r="G161" s="99">
        <v>-5117</v>
      </c>
      <c r="H161" s="99">
        <v>-2462</v>
      </c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5" t="s">
        <v>210</v>
      </c>
      <c r="T161" s="34" t="s">
        <v>211</v>
      </c>
      <c r="U161" s="41"/>
      <c r="V161" s="41"/>
      <c r="W161" s="41"/>
      <c r="X161" s="41"/>
      <c r="Y161" s="35"/>
      <c r="Z161" s="35"/>
      <c r="AA161" s="42"/>
    </row>
  </sheetData>
  <dataValidations disablePrompts="1" count="1">
    <dataValidation type="list" errorStyle="information" allowBlank="1" showInputMessage="1" showErrorMessage="1" promptTitle="Język / Language" prompt="Wybierz język / choose language" sqref="B1">
      <formula1>$S$1:$T$1</formula1>
    </dataValidation>
  </dataValidations>
  <pageMargins left="0.25" right="0.25" top="0.75" bottom="0.75" header="0.3" footer="0.3"/>
  <pageSetup paperSize="9" scale="4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Suplement do prezentacji H1 18</vt:lpstr>
      <vt:lpstr>Suplement do prezentacji FY2017</vt:lpstr>
    </vt:vector>
  </TitlesOfParts>
  <Company>GK PGE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Gaworczyk Bernard [PGE S.A.]</dc:creator>
  <cp:lastModifiedBy>Gaworczyk Bernard [PGE S.A.]</cp:lastModifiedBy>
  <dcterms:created xsi:type="dcterms:W3CDTF">2018-03-08T16:37:49Z</dcterms:created>
  <dcterms:modified xsi:type="dcterms:W3CDTF">2018-08-08T13:11:55Z</dcterms:modified>
  <cp:contentStatus>Wersja ostateczna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